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firstSheet="1" activeTab="1"/>
  </bookViews>
  <sheets>
    <sheet name="Sheet1" sheetId="1" state="hidden" r:id="rId1"/>
    <sheet name="DA satware" sheetId="2" r:id="rId2"/>
  </sheets>
  <definedNames>
    <definedName name="_xlnm.Print_Area" localSheetId="1">'DA satware'!$B$2:$O$48</definedName>
    <definedName name="Z_B76294BC_4E0F_4AEE_9F85_617C3ECC87EE_.wvu.PrintArea" localSheetId="1" hidden="1">'DA satware'!$B$2:$O$48</definedName>
  </definedNames>
  <calcPr fullCalcOnLoad="1"/>
</workbook>
</file>

<file path=xl/sharedStrings.xml><?xml version="1.0" encoding="utf-8"?>
<sst xmlns="http://schemas.openxmlformats.org/spreadsheetml/2006/main" count="69" uniqueCount="48">
  <si>
    <t>PRESIDENT</t>
  </si>
  <si>
    <t>SECRETARY</t>
  </si>
  <si>
    <t>G.O.M.S.No.</t>
  </si>
  <si>
    <t>Dated:</t>
  </si>
  <si>
    <t>D.A Enhancement from</t>
  </si>
  <si>
    <t>To</t>
  </si>
  <si>
    <t>Diffrence</t>
  </si>
  <si>
    <t>DA No.Months Adjust to PF</t>
  </si>
  <si>
    <t>CASH MONTH</t>
  </si>
  <si>
    <t>NEW DA</t>
  </si>
  <si>
    <t>OLD   DA</t>
  </si>
  <si>
    <t>MANDAL</t>
  </si>
  <si>
    <t>w.e.f From</t>
  </si>
  <si>
    <t>RAMANJI</t>
  </si>
  <si>
    <t>LAKSHMI</t>
  </si>
  <si>
    <t xml:space="preserve">Tuggali </t>
  </si>
  <si>
    <t>GO.No</t>
  </si>
  <si>
    <t>GO DATE</t>
  </si>
  <si>
    <t>UNION NAME</t>
  </si>
  <si>
    <t>STUAP</t>
  </si>
  <si>
    <t>25/12/2011</t>
  </si>
  <si>
    <t>PF/CSS. Credit from:-</t>
  </si>
  <si>
    <t xml:space="preserve">  Cash From:-</t>
  </si>
  <si>
    <t>5 Months</t>
  </si>
  <si>
    <t>SECRETARY:</t>
  </si>
  <si>
    <t>PRESIDENT:</t>
  </si>
  <si>
    <t>w.e.f :</t>
  </si>
  <si>
    <t>Basic Pay</t>
  </si>
  <si>
    <t>New DA</t>
  </si>
  <si>
    <t>Old DA</t>
  </si>
  <si>
    <t>Differe</t>
  </si>
  <si>
    <t>Credit to</t>
  </si>
  <si>
    <t>Cash</t>
  </si>
  <si>
    <t>PF/CSS</t>
  </si>
  <si>
    <t xml:space="preserve">Cash From:- </t>
  </si>
  <si>
    <t>PF/CSS. Credit  Months:-</t>
  </si>
  <si>
    <t>Difference</t>
  </si>
  <si>
    <t xml:space="preserve">w.e.f </t>
  </si>
  <si>
    <t>Credit to PF</t>
  </si>
  <si>
    <t>Credit to CPS</t>
  </si>
  <si>
    <r>
      <t xml:space="preserve">Programme prepared by: </t>
    </r>
    <r>
      <rPr>
        <b/>
        <sz val="11"/>
        <color indexed="30"/>
        <rFont val="Comic Sans MS"/>
        <family val="4"/>
      </rPr>
      <t>C.Ramanjaneyulu</t>
    </r>
    <r>
      <rPr>
        <sz val="11"/>
        <color theme="1"/>
        <rFont val="Calibri"/>
        <family val="2"/>
      </rPr>
      <t xml:space="preserve"> ,S.A(P.S),ZPHS,Jonnagiri,Kurnool(Dt.)</t>
    </r>
  </si>
  <si>
    <t>YYYYYYYYYY</t>
  </si>
  <si>
    <t>ZPH SCHOOL,Jonnagiri</t>
  </si>
  <si>
    <t>XXXXXXXX</t>
  </si>
  <si>
    <t>CPS Holders</t>
  </si>
  <si>
    <t>90% Amount</t>
  </si>
  <si>
    <r>
      <t>Visit for update softwares :</t>
    </r>
    <r>
      <rPr>
        <b/>
        <sz val="11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www.kurnoolbadi.in</t>
    </r>
  </si>
  <si>
    <t>Visit for update softwares : www.kurnoolbadi.in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</si>
</sst>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0.000%"/>
    <numFmt numFmtId="179" formatCode="[$-409]d\-mmm\-yy;@"/>
    <numFmt numFmtId="180" formatCode="[$-409]mmm\-yy;@"/>
    <numFmt numFmtId="181" formatCode="m/d/yy;@"/>
    <numFmt numFmtId="182" formatCode="[$-409]mmm/yy;@"/>
    <numFmt numFmtId="183" formatCode="[$-409]dddd\,\ mmmm\ dd\,\ yyyy"/>
    <numFmt numFmtId="184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48"/>
      <color indexed="10"/>
      <name val="Times New Roman"/>
      <family val="1"/>
    </font>
    <font>
      <b/>
      <sz val="36"/>
      <color indexed="8"/>
      <name val="Bookman Old Style"/>
      <family val="1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30"/>
      <name val="Comic Sans MS"/>
      <family val="4"/>
    </font>
    <font>
      <b/>
      <sz val="10"/>
      <name val="Calibri"/>
      <family val="2"/>
    </font>
    <font>
      <b/>
      <sz val="8"/>
      <name val="Calibri"/>
      <family val="2"/>
    </font>
    <font>
      <b/>
      <sz val="36"/>
      <color indexed="8"/>
      <name val="Baskerville Old Face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6"/>
      <color indexed="8"/>
      <name val="Cambria"/>
      <family val="1"/>
    </font>
    <font>
      <b/>
      <sz val="10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ouble">
        <color indexed="10"/>
      </right>
      <top style="dashed">
        <color indexed="10"/>
      </top>
      <bottom style="dashed">
        <color indexed="10"/>
      </bottom>
    </border>
    <border>
      <left style="double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ouble">
        <color indexed="10"/>
      </left>
      <right style="dashed">
        <color indexed="10"/>
      </right>
      <top style="dashed">
        <color indexed="10"/>
      </top>
      <bottom style="double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ouble">
        <color indexed="10"/>
      </bottom>
    </border>
    <border>
      <left style="dashed">
        <color indexed="10"/>
      </left>
      <right style="double">
        <color indexed="10"/>
      </right>
      <top style="dashed">
        <color indexed="10"/>
      </top>
      <bottom style="double">
        <color indexed="1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ck">
        <color indexed="10"/>
      </right>
      <top style="thin"/>
      <bottom style="thin"/>
    </border>
    <border>
      <left/>
      <right style="thick">
        <color indexed="10"/>
      </right>
      <top/>
      <bottom/>
    </border>
    <border>
      <left/>
      <right/>
      <top style="thin"/>
      <bottom/>
    </border>
    <border>
      <left/>
      <right style="thick">
        <color indexed="10"/>
      </right>
      <top style="thin"/>
      <bottom/>
    </border>
    <border>
      <left style="double">
        <color indexed="10"/>
      </left>
      <right style="dashed">
        <color indexed="10"/>
      </right>
      <top/>
      <bottom style="dashed">
        <color indexed="10"/>
      </bottom>
    </border>
    <border>
      <left style="dashed">
        <color indexed="10"/>
      </left>
      <right style="dashed">
        <color indexed="10"/>
      </right>
      <top/>
      <bottom style="dashed">
        <color indexed="10"/>
      </bottom>
    </border>
    <border>
      <left style="dashed">
        <color indexed="10"/>
      </left>
      <right style="double">
        <color indexed="10"/>
      </right>
      <top/>
      <bottom style="dashed">
        <color indexed="10"/>
      </bottom>
    </border>
    <border>
      <left style="dashed">
        <color rgb="FFFF0000"/>
      </left>
      <right style="dashed">
        <color rgb="FFFF0000"/>
      </right>
      <top style="double">
        <color rgb="FFFF0000"/>
      </top>
      <bottom style="dashed">
        <color rgb="FFFF0000"/>
      </bottom>
    </border>
    <border>
      <left style="dashed">
        <color rgb="FFFF0000"/>
      </left>
      <right style="double">
        <color rgb="FFFF0000"/>
      </right>
      <top style="double">
        <color rgb="FFFF0000"/>
      </top>
      <bottom style="dashed">
        <color rgb="FFFF0000"/>
      </bottom>
    </border>
    <border>
      <left style="dashed">
        <color rgb="FFFF0000"/>
      </left>
      <right style="dashed">
        <color rgb="FFFF0000"/>
      </right>
      <top style="dashed">
        <color rgb="FFFF0000"/>
      </top>
      <bottom style="double">
        <color rgb="FFFF0000"/>
      </bottom>
    </border>
    <border>
      <left style="dashed">
        <color rgb="FFFF0000"/>
      </left>
      <right style="double">
        <color rgb="FFFF0000"/>
      </right>
      <top style="dashed">
        <color rgb="FFFF0000"/>
      </top>
      <bottom style="double">
        <color rgb="FFFF0000"/>
      </bottom>
    </border>
    <border>
      <left style="hair"/>
      <right style="hair"/>
      <top style="hair"/>
      <bottom style="thin"/>
    </border>
    <border>
      <left style="thick">
        <color indexed="10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 style="thick">
        <color indexed="10"/>
      </right>
      <top/>
      <bottom style="hair"/>
    </border>
    <border>
      <left style="thick">
        <color indexed="10"/>
      </left>
      <right style="hair"/>
      <top style="hair"/>
      <bottom style="hair"/>
    </border>
    <border>
      <left style="double"/>
      <right style="hair"/>
      <top style="hair"/>
      <bottom style="hair"/>
    </border>
    <border>
      <left/>
      <right/>
      <top style="thin"/>
      <bottom style="thick">
        <color indexed="10"/>
      </bottom>
    </border>
    <border>
      <left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hair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double"/>
      <top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ck">
        <color indexed="10"/>
      </right>
      <top/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 style="double"/>
      <top style="hair"/>
      <bottom style="thin"/>
    </border>
    <border>
      <left style="hair"/>
      <right style="thick">
        <color indexed="10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ck">
        <color indexed="10"/>
      </left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>
        <color rgb="FFFF0000"/>
      </left>
      <right style="dashed">
        <color rgb="FFFF0000"/>
      </right>
      <top style="double">
        <color rgb="FFFF0000"/>
      </top>
      <bottom style="dashed">
        <color rgb="FFFF0000"/>
      </bottom>
    </border>
    <border>
      <left style="double">
        <color rgb="FFFF0000"/>
      </left>
      <right style="dashed">
        <color rgb="FFFF0000"/>
      </right>
      <top style="dashed">
        <color rgb="FFFF0000"/>
      </top>
      <bottom style="double">
        <color rgb="FFFF0000"/>
      </bottom>
    </border>
    <border>
      <left style="thick">
        <color indexed="10"/>
      </left>
      <right/>
      <top style="thin"/>
      <bottom/>
    </border>
    <border>
      <left style="thick">
        <color indexed="10"/>
      </left>
      <right/>
      <top style="thin"/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/>
      <right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hair"/>
      <top>
        <color indexed="63"/>
      </top>
      <bottom/>
    </border>
    <border>
      <left style="thick">
        <color indexed="10"/>
      </left>
      <right style="hair"/>
      <top/>
      <bottom style="thin"/>
    </border>
    <border>
      <left style="double"/>
      <right style="hair"/>
      <top>
        <color indexed="63"/>
      </top>
      <bottom/>
    </border>
    <border>
      <left style="double"/>
      <right style="hair"/>
      <top/>
      <bottom style="thin"/>
    </border>
    <border>
      <left style="thick">
        <color indexed="10"/>
      </left>
      <right/>
      <top style="thin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/>
      <right style="thick">
        <color indexed="1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 wrapText="1"/>
      <protection hidden="1"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 applyProtection="1">
      <alignment horizontal="center" wrapText="1"/>
      <protection hidden="1"/>
    </xf>
    <xf numFmtId="0" fontId="8" fillId="33" borderId="13" xfId="0" applyFont="1" applyFill="1" applyBorder="1" applyAlignment="1" applyProtection="1">
      <alignment horizontal="center" wrapText="1"/>
      <protection hidden="1"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 applyProtection="1">
      <alignment horizontal="center" wrapText="1"/>
      <protection hidden="1"/>
    </xf>
    <xf numFmtId="0" fontId="0" fillId="33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78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178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17" xfId="0" applyFont="1" applyBorder="1" applyAlignment="1">
      <alignment horizontal="center" vertical="center" wrapText="1"/>
    </xf>
    <xf numFmtId="0" fontId="57" fillId="4" borderId="17" xfId="0" applyFont="1" applyFill="1" applyBorder="1" applyAlignment="1">
      <alignment/>
    </xf>
    <xf numFmtId="0" fontId="57" fillId="5" borderId="17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" fontId="57" fillId="0" borderId="17" xfId="0" applyNumberFormat="1" applyFont="1" applyBorder="1" applyAlignment="1">
      <alignment horizontal="center" vertical="center"/>
    </xf>
    <xf numFmtId="0" fontId="57" fillId="5" borderId="17" xfId="0" applyFont="1" applyFill="1" applyBorder="1" applyAlignment="1">
      <alignment horizontal="center" wrapText="1"/>
    </xf>
    <xf numFmtId="0" fontId="0" fillId="4" borderId="17" xfId="0" applyFill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vertical="center"/>
      <protection hidden="1"/>
    </xf>
    <xf numFmtId="17" fontId="12" fillId="34" borderId="19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vertical="center" wrapText="1"/>
      <protection hidden="1"/>
    </xf>
    <xf numFmtId="0" fontId="8" fillId="33" borderId="22" xfId="0" applyFont="1" applyFill="1" applyBorder="1" applyAlignment="1" applyProtection="1">
      <alignment horizontal="center" wrapText="1"/>
      <protection hidden="1"/>
    </xf>
    <xf numFmtId="0" fontId="0" fillId="33" borderId="23" xfId="0" applyFill="1" applyBorder="1" applyAlignment="1">
      <alignment/>
    </xf>
    <xf numFmtId="0" fontId="8" fillId="33" borderId="23" xfId="0" applyFont="1" applyFill="1" applyBorder="1" applyAlignment="1" applyProtection="1">
      <alignment horizontal="center" wrapText="1"/>
      <protection hidden="1"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178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57" fillId="4" borderId="1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8" fontId="14" fillId="33" borderId="29" xfId="0" applyNumberFormat="1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 wrapText="1"/>
      <protection hidden="1"/>
    </xf>
    <xf numFmtId="0" fontId="16" fillId="33" borderId="31" xfId="0" applyFont="1" applyFill="1" applyBorder="1" applyAlignment="1" applyProtection="1">
      <alignment horizontal="center" wrapText="1"/>
      <protection hidden="1"/>
    </xf>
    <xf numFmtId="0" fontId="16" fillId="33" borderId="32" xfId="0" applyFont="1" applyFill="1" applyBorder="1" applyAlignment="1" applyProtection="1">
      <alignment horizontal="center" wrapText="1"/>
      <protection hidden="1"/>
    </xf>
    <xf numFmtId="0" fontId="8" fillId="33" borderId="33" xfId="0" applyFont="1" applyFill="1" applyBorder="1" applyAlignment="1" applyProtection="1">
      <alignment horizontal="center" wrapText="1"/>
      <protection hidden="1"/>
    </xf>
    <xf numFmtId="0" fontId="16" fillId="33" borderId="34" xfId="0" applyFont="1" applyFill="1" applyBorder="1" applyAlignment="1" applyProtection="1">
      <alignment horizontal="center" wrapText="1"/>
      <protection hidden="1"/>
    </xf>
    <xf numFmtId="0" fontId="8" fillId="33" borderId="35" xfId="0" applyFont="1" applyFill="1" applyBorder="1" applyAlignment="1" applyProtection="1">
      <alignment horizontal="center" vertical="center" wrapText="1"/>
      <protection hidden="1"/>
    </xf>
    <xf numFmtId="0" fontId="8" fillId="33" borderId="36" xfId="0" applyFont="1" applyFill="1" applyBorder="1" applyAlignment="1" applyProtection="1">
      <alignment horizontal="center" wrapText="1"/>
      <protection hidden="1"/>
    </xf>
    <xf numFmtId="0" fontId="8" fillId="33" borderId="35" xfId="0" applyFont="1" applyFill="1" applyBorder="1" applyAlignment="1" applyProtection="1">
      <alignment horizontal="center" wrapText="1"/>
      <protection hidden="1"/>
    </xf>
    <xf numFmtId="0" fontId="14" fillId="33" borderId="31" xfId="0" applyNumberFormat="1" applyFont="1" applyFill="1" applyBorder="1" applyAlignment="1" applyProtection="1">
      <alignment horizontal="center" vertical="center"/>
      <protection hidden="1"/>
    </xf>
    <xf numFmtId="0" fontId="14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34" xfId="0" applyFont="1" applyFill="1" applyBorder="1" applyAlignment="1" applyProtection="1">
      <alignment horizontal="center" vertical="center" wrapText="1"/>
      <protection hidden="1"/>
    </xf>
    <xf numFmtId="0" fontId="20" fillId="36" borderId="37" xfId="0" applyFont="1" applyFill="1" applyBorder="1" applyAlignment="1" applyProtection="1">
      <alignment vertical="center" wrapText="1"/>
      <protection hidden="1"/>
    </xf>
    <xf numFmtId="0" fontId="21" fillId="36" borderId="0" xfId="0" applyFont="1" applyFill="1" applyBorder="1" applyAlignment="1" applyProtection="1">
      <alignment horizontal="center" vertical="center"/>
      <protection hidden="1"/>
    </xf>
    <xf numFmtId="0" fontId="20" fillId="36" borderId="38" xfId="0" applyFont="1" applyFill="1" applyBorder="1" applyAlignment="1" applyProtection="1">
      <alignment vertical="center" wrapText="1"/>
      <protection hidden="1"/>
    </xf>
    <xf numFmtId="0" fontId="20" fillId="36" borderId="16" xfId="0" applyFont="1" applyFill="1" applyBorder="1" applyAlignment="1" applyProtection="1">
      <alignment horizontal="center" vertical="center"/>
      <protection hidden="1"/>
    </xf>
    <xf numFmtId="0" fontId="8" fillId="33" borderId="39" xfId="0" applyFont="1" applyFill="1" applyBorder="1" applyAlignment="1" applyProtection="1">
      <alignment horizontal="center" wrapText="1"/>
      <protection hidden="1"/>
    </xf>
    <xf numFmtId="0" fontId="16" fillId="33" borderId="40" xfId="0" applyFont="1" applyFill="1" applyBorder="1" applyAlignment="1" applyProtection="1">
      <alignment horizontal="center" wrapText="1"/>
      <protection hidden="1"/>
    </xf>
    <xf numFmtId="0" fontId="16" fillId="33" borderId="41" xfId="0" applyFont="1" applyFill="1" applyBorder="1" applyAlignment="1" applyProtection="1">
      <alignment horizontal="center" wrapText="1"/>
      <protection hidden="1"/>
    </xf>
    <xf numFmtId="0" fontId="8" fillId="33" borderId="42" xfId="0" applyFont="1" applyFill="1" applyBorder="1" applyAlignment="1" applyProtection="1">
      <alignment horizontal="center" wrapText="1"/>
      <protection hidden="1"/>
    </xf>
    <xf numFmtId="0" fontId="16" fillId="33" borderId="43" xfId="0" applyFont="1" applyFill="1" applyBorder="1" applyAlignment="1" applyProtection="1">
      <alignment horizontal="center" wrapText="1"/>
      <protection hidden="1"/>
    </xf>
    <xf numFmtId="0" fontId="16" fillId="33" borderId="44" xfId="0" applyFont="1" applyFill="1" applyBorder="1" applyAlignment="1" applyProtection="1">
      <alignment horizontal="center" wrapText="1"/>
      <protection hidden="1"/>
    </xf>
    <xf numFmtId="0" fontId="14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45" xfId="0" applyFont="1" applyFill="1" applyBorder="1" applyAlignment="1" applyProtection="1">
      <alignment horizontal="center" wrapText="1"/>
      <protection hidden="1"/>
    </xf>
    <xf numFmtId="0" fontId="15" fillId="33" borderId="46" xfId="0" applyFont="1" applyFill="1" applyBorder="1" applyAlignment="1" applyProtection="1">
      <alignment horizontal="center" wrapText="1"/>
      <protection hidden="1"/>
    </xf>
    <xf numFmtId="178" fontId="20" fillId="36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47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10" borderId="0" xfId="0" applyFill="1" applyAlignment="1">
      <alignment/>
    </xf>
    <xf numFmtId="0" fontId="60" fillId="10" borderId="0" xfId="0" applyFont="1" applyFill="1" applyAlignment="1" applyProtection="1">
      <alignment vertical="center"/>
      <protection hidden="1"/>
    </xf>
    <xf numFmtId="0" fontId="0" fillId="10" borderId="0" xfId="0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 locked="0"/>
    </xf>
    <xf numFmtId="178" fontId="0" fillId="10" borderId="0" xfId="0" applyNumberFormat="1" applyFill="1" applyAlignment="1">
      <alignment/>
    </xf>
    <xf numFmtId="178" fontId="20" fillId="7" borderId="0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37" xfId="0" applyFont="1" applyFill="1" applyBorder="1" applyAlignment="1" applyProtection="1">
      <alignment horizontal="center" vertical="center" wrapText="1"/>
      <protection hidden="1" locked="0"/>
    </xf>
    <xf numFmtId="0" fontId="61" fillId="10" borderId="0" xfId="0" applyFont="1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10" fillId="37" borderId="48" xfId="0" applyFont="1" applyFill="1" applyBorder="1" applyAlignment="1" applyProtection="1">
      <alignment horizontal="center" vertical="center"/>
      <protection hidden="1"/>
    </xf>
    <xf numFmtId="0" fontId="10" fillId="37" borderId="49" xfId="0" applyFont="1" applyFill="1" applyBorder="1" applyAlignment="1" applyProtection="1">
      <alignment horizontal="center" vertical="center"/>
      <protection hidden="1"/>
    </xf>
    <xf numFmtId="0" fontId="57" fillId="0" borderId="17" xfId="0" applyFont="1" applyBorder="1" applyAlignment="1">
      <alignment horizontal="center" vertical="center"/>
    </xf>
    <xf numFmtId="179" fontId="7" fillId="35" borderId="16" xfId="0" applyNumberFormat="1" applyFont="1" applyFill="1" applyBorder="1" applyAlignment="1" applyProtection="1">
      <alignment horizontal="center" vertical="center" wrapText="1"/>
      <protection hidden="1"/>
    </xf>
    <xf numFmtId="179" fontId="7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4" borderId="54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57" fillId="38" borderId="50" xfId="0" applyFont="1" applyFill="1" applyBorder="1" applyAlignment="1">
      <alignment horizontal="center" vertical="center"/>
    </xf>
    <xf numFmtId="0" fontId="57" fillId="38" borderId="51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wrapText="1"/>
    </xf>
    <xf numFmtId="0" fontId="6" fillId="34" borderId="16" xfId="0" applyFont="1" applyFill="1" applyBorder="1" applyAlignment="1" applyProtection="1">
      <alignment vertical="center"/>
      <protection hidden="1"/>
    </xf>
    <xf numFmtId="0" fontId="2" fillId="34" borderId="5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17" fontId="1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3" fillId="34" borderId="55" xfId="0" applyFont="1" applyFill="1" applyBorder="1" applyAlignment="1" applyProtection="1">
      <alignment horizontal="right" vertical="center" wrapText="1"/>
      <protection hidden="1"/>
    </xf>
    <xf numFmtId="0" fontId="3" fillId="34" borderId="16" xfId="0" applyFont="1" applyFill="1" applyBorder="1" applyAlignment="1" applyProtection="1">
      <alignment horizontal="right" vertical="center" wrapText="1"/>
      <protection hidden="1"/>
    </xf>
    <xf numFmtId="0" fontId="4" fillId="34" borderId="16" xfId="0" applyFont="1" applyFill="1" applyBorder="1" applyAlignment="1" applyProtection="1">
      <alignment horizontal="left" vertical="center"/>
      <protection hidden="1"/>
    </xf>
    <xf numFmtId="0" fontId="11" fillId="34" borderId="16" xfId="0" applyFont="1" applyFill="1" applyBorder="1" applyAlignment="1" applyProtection="1">
      <alignment horizontal="center" vertical="center"/>
      <protection hidden="1"/>
    </xf>
    <xf numFmtId="0" fontId="5" fillId="34" borderId="55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9" fillId="37" borderId="49" xfId="0" applyFont="1" applyFill="1" applyBorder="1" applyAlignment="1" applyProtection="1">
      <alignment horizontal="center" vertical="center"/>
      <protection hidden="1"/>
    </xf>
    <xf numFmtId="0" fontId="9" fillId="37" borderId="56" xfId="0" applyFont="1" applyFill="1" applyBorder="1" applyAlignment="1" applyProtection="1">
      <alignment horizontal="center" vertical="center"/>
      <protection hidden="1"/>
    </xf>
    <xf numFmtId="0" fontId="18" fillId="36" borderId="57" xfId="0" applyFont="1" applyFill="1" applyBorder="1" applyAlignment="1" applyProtection="1">
      <alignment horizontal="center" vertical="center"/>
      <protection hidden="1"/>
    </xf>
    <xf numFmtId="0" fontId="20" fillId="36" borderId="55" xfId="0" applyFont="1" applyFill="1" applyBorder="1" applyAlignment="1" applyProtection="1">
      <alignment horizontal="center" vertical="center" wrapText="1"/>
      <protection hidden="1"/>
    </xf>
    <xf numFmtId="0" fontId="20" fillId="36" borderId="16" xfId="0" applyFont="1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left" vertical="top"/>
      <protection hidden="1"/>
    </xf>
    <xf numFmtId="0" fontId="0" fillId="0" borderId="59" xfId="0" applyBorder="1" applyAlignment="1" applyProtection="1">
      <alignment horizontal="left" vertical="top"/>
      <protection hidden="1"/>
    </xf>
    <xf numFmtId="0" fontId="0" fillId="0" borderId="60" xfId="0" applyBorder="1" applyAlignment="1" applyProtection="1">
      <alignment horizontal="left" vertical="top"/>
      <protection hidden="1"/>
    </xf>
    <xf numFmtId="0" fontId="13" fillId="33" borderId="61" xfId="0" applyFont="1" applyFill="1" applyBorder="1" applyAlignment="1" applyProtection="1">
      <alignment horizontal="center" vertical="center" wrapText="1"/>
      <protection hidden="1"/>
    </xf>
    <xf numFmtId="0" fontId="13" fillId="33" borderId="62" xfId="0" applyFont="1" applyFill="1" applyBorder="1" applyAlignment="1" applyProtection="1">
      <alignment horizontal="center" vertical="center" wrapText="1"/>
      <protection hidden="1"/>
    </xf>
    <xf numFmtId="0" fontId="13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64" xfId="0" applyNumberFormat="1" applyFont="1" applyFill="1" applyBorder="1" applyAlignment="1" applyProtection="1">
      <alignment horizontal="center" vertical="center" wrapText="1"/>
      <protection hidden="1"/>
    </xf>
    <xf numFmtId="0" fontId="20" fillId="36" borderId="65" xfId="0" applyFont="1" applyFill="1" applyBorder="1" applyAlignment="1" applyProtection="1">
      <alignment horizontal="center" vertical="center" wrapText="1"/>
      <protection hidden="1"/>
    </xf>
    <xf numFmtId="0" fontId="20" fillId="36" borderId="37" xfId="0" applyFont="1" applyFill="1" applyBorder="1" applyAlignment="1" applyProtection="1">
      <alignment horizontal="center" vertical="center" wrapText="1"/>
      <protection hidden="1"/>
    </xf>
    <xf numFmtId="178" fontId="20" fillId="7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7" borderId="66" xfId="0" applyFont="1" applyFill="1" applyBorder="1" applyAlignment="1" applyProtection="1">
      <alignment horizontal="center" vertical="center"/>
      <protection hidden="1" locked="0"/>
    </xf>
    <xf numFmtId="0" fontId="22" fillId="7" borderId="67" xfId="0" applyFont="1" applyFill="1" applyBorder="1" applyAlignment="1" applyProtection="1">
      <alignment horizontal="center" vertical="center"/>
      <protection hidden="1" locked="0"/>
    </xf>
    <xf numFmtId="0" fontId="22" fillId="7" borderId="68" xfId="0" applyFont="1" applyFill="1" applyBorder="1" applyAlignment="1" applyProtection="1">
      <alignment horizontal="center" vertical="center"/>
      <protection hidden="1" locked="0"/>
    </xf>
    <xf numFmtId="15" fontId="20" fillId="7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7" borderId="37" xfId="0" applyFont="1" applyFill="1" applyBorder="1" applyAlignment="1" applyProtection="1">
      <alignment horizontal="center" vertical="center" wrapText="1"/>
      <protection hidden="1" locked="0"/>
    </xf>
    <xf numFmtId="0" fontId="4" fillId="7" borderId="49" xfId="0" applyFont="1" applyFill="1" applyBorder="1" applyAlignment="1" applyProtection="1">
      <alignment horizontal="center" vertical="center"/>
      <protection hidden="1" locked="0"/>
    </xf>
    <xf numFmtId="0" fontId="17" fillId="36" borderId="48" xfId="0" applyFont="1" applyFill="1" applyBorder="1" applyAlignment="1" applyProtection="1">
      <alignment horizontal="center" vertical="center"/>
      <protection hidden="1"/>
    </xf>
    <xf numFmtId="0" fontId="17" fillId="36" borderId="49" xfId="0" applyFont="1" applyFill="1" applyBorder="1" applyAlignment="1" applyProtection="1">
      <alignment horizontal="center" vertical="center"/>
      <protection hidden="1"/>
    </xf>
    <xf numFmtId="0" fontId="8" fillId="39" borderId="69" xfId="0" applyFont="1" applyFill="1" applyBorder="1" applyAlignment="1" applyProtection="1">
      <alignment horizontal="center" wrapText="1"/>
      <protection hidden="1"/>
    </xf>
    <xf numFmtId="0" fontId="8" fillId="39" borderId="70" xfId="0" applyFont="1" applyFill="1" applyBorder="1" applyAlignment="1" applyProtection="1">
      <alignment horizontal="center" wrapText="1"/>
      <protection hidden="1"/>
    </xf>
    <xf numFmtId="0" fontId="8" fillId="39" borderId="71" xfId="0" applyFont="1" applyFill="1" applyBorder="1" applyAlignment="1" applyProtection="1">
      <alignment horizontal="center" wrapText="1"/>
      <protection hidden="1"/>
    </xf>
    <xf numFmtId="0" fontId="4" fillId="7" borderId="57" xfId="0" applyFont="1" applyFill="1" applyBorder="1" applyAlignment="1" applyProtection="1">
      <alignment horizontal="center" vertical="center"/>
      <protection hidden="1" locked="0"/>
    </xf>
    <xf numFmtId="0" fontId="4" fillId="7" borderId="72" xfId="0" applyFont="1" applyFill="1" applyBorder="1" applyAlignment="1" applyProtection="1">
      <alignment horizontal="center" vertical="center"/>
      <protection hidden="1" locked="0"/>
    </xf>
    <xf numFmtId="15" fontId="20" fillId="7" borderId="16" xfId="0" applyNumberFormat="1" applyFont="1" applyFill="1" applyBorder="1" applyAlignment="1" applyProtection="1">
      <alignment horizontal="center" vertical="center"/>
      <protection hidden="1" locked="0"/>
    </xf>
    <xf numFmtId="15" fontId="20" fillId="7" borderId="18" xfId="0" applyNumberFormat="1" applyFont="1" applyFill="1" applyBorder="1" applyAlignment="1" applyProtection="1">
      <alignment horizontal="center" vertical="center"/>
      <protection hidden="1" locked="0"/>
    </xf>
    <xf numFmtId="0" fontId="8" fillId="36" borderId="37" xfId="0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390525</xdr:colOff>
      <xdr:row>1</xdr:row>
      <xdr:rowOff>638175</xdr:rowOff>
    </xdr:from>
    <xdr:ext cx="2466975" cy="1190625"/>
    <xdr:sp>
      <xdr:nvSpPr>
        <xdr:cNvPr id="1" name="Oval 2"/>
        <xdr:cNvSpPr>
          <a:spLocks/>
        </xdr:cNvSpPr>
      </xdr:nvSpPr>
      <xdr:spPr>
        <a:xfrm>
          <a:off x="7286625" y="962025"/>
          <a:ext cx="2466975" cy="1190625"/>
        </a:xfrm>
        <a:prstGeom prst="ellipse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0" tIns="91440" rIns="182880" bIns="9144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Edit  Name , DA new &amp; Old,</a:t>
          </a:r>
          <a:r>
            <a:rPr lang="en-US" cap="none" sz="1000" b="1" i="0" u="none" baseline="0">
              <a:solidFill>
                <a:srgbClr val="000000"/>
              </a:solidFill>
            </a:rPr>
            <a:t> w.e.f  and credit Months in  rose  colour cells</a:t>
          </a:r>
        </a:p>
      </xdr:txBody>
    </xdr:sp>
    <xdr:clientData/>
  </xdr:oneCellAnchor>
  <xdr:twoCellAnchor>
    <xdr:from>
      <xdr:col>15</xdr:col>
      <xdr:colOff>38100</xdr:colOff>
      <xdr:row>1</xdr:row>
      <xdr:rowOff>180975</xdr:rowOff>
    </xdr:from>
    <xdr:to>
      <xdr:col>16</xdr:col>
      <xdr:colOff>361950</xdr:colOff>
      <xdr:row>1</xdr:row>
      <xdr:rowOff>514350</xdr:rowOff>
    </xdr:to>
    <xdr:sp>
      <xdr:nvSpPr>
        <xdr:cNvPr id="2" name="Left Arrow 8"/>
        <xdr:cNvSpPr>
          <a:spLocks/>
        </xdr:cNvSpPr>
      </xdr:nvSpPr>
      <xdr:spPr>
        <a:xfrm>
          <a:off x="6934200" y="504825"/>
          <a:ext cx="933450" cy="333375"/>
        </a:xfrm>
        <a:prstGeom prst="leftArrow">
          <a:avLst>
            <a:gd name="adj" fmla="val -3214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L6"/>
    </sheetView>
  </sheetViews>
  <sheetFormatPr defaultColWidth="9.140625" defaultRowHeight="15"/>
  <cols>
    <col min="1" max="1" width="7.7109375" style="0" customWidth="1"/>
    <col min="2" max="3" width="8.7109375" style="0" customWidth="1"/>
    <col min="4" max="4" width="7.7109375" style="0" customWidth="1"/>
    <col min="5" max="5" width="9.00390625" style="0" customWidth="1"/>
    <col min="6" max="7" width="7.7109375" style="0" customWidth="1"/>
    <col min="8" max="8" width="8.7109375" style="0" customWidth="1"/>
    <col min="9" max="9" width="9.00390625" style="0" customWidth="1"/>
    <col min="10" max="10" width="8.421875" style="0" customWidth="1"/>
    <col min="11" max="12" width="7.7109375" style="0" customWidth="1"/>
  </cols>
  <sheetData>
    <row r="2" spans="1:12" ht="29.25" customHeight="1">
      <c r="A2" s="94" t="s">
        <v>7</v>
      </c>
      <c r="B2" s="94"/>
      <c r="C2" s="23" t="s">
        <v>23</v>
      </c>
      <c r="E2" s="17" t="s">
        <v>9</v>
      </c>
      <c r="F2" s="16"/>
      <c r="G2" s="81">
        <v>35.952</v>
      </c>
      <c r="H2" s="81"/>
      <c r="J2" s="18" t="s">
        <v>11</v>
      </c>
      <c r="K2" s="78" t="s">
        <v>15</v>
      </c>
      <c r="L2" s="78"/>
    </row>
    <row r="3" spans="1:12" ht="27" customHeight="1">
      <c r="A3" s="92" t="s">
        <v>8</v>
      </c>
      <c r="B3" s="93"/>
      <c r="C3" s="37">
        <v>1</v>
      </c>
      <c r="E3" s="22" t="s">
        <v>10</v>
      </c>
      <c r="F3" s="16"/>
      <c r="G3" s="81">
        <v>29.96</v>
      </c>
      <c r="H3" s="81"/>
      <c r="J3" s="84" t="s">
        <v>12</v>
      </c>
      <c r="K3" s="85"/>
      <c r="L3" s="21">
        <v>40735</v>
      </c>
    </row>
    <row r="4" spans="1:12" ht="30" customHeight="1">
      <c r="A4" s="19" t="s">
        <v>16</v>
      </c>
      <c r="B4" s="84"/>
      <c r="C4" s="85"/>
      <c r="E4" s="15" t="s">
        <v>17</v>
      </c>
      <c r="F4" s="84" t="s">
        <v>20</v>
      </c>
      <c r="G4" s="85"/>
      <c r="J4" s="15" t="s">
        <v>18</v>
      </c>
      <c r="K4" s="84" t="s">
        <v>19</v>
      </c>
      <c r="L4" s="85"/>
    </row>
    <row r="5" ht="15.75" customHeight="1"/>
    <row r="6" spans="1:11" ht="21" customHeight="1">
      <c r="A6" s="84" t="s">
        <v>0</v>
      </c>
      <c r="B6" s="85"/>
      <c r="C6" s="81" t="s">
        <v>13</v>
      </c>
      <c r="D6" s="81"/>
      <c r="E6" s="81"/>
      <c r="F6" s="20"/>
      <c r="G6" s="81" t="s">
        <v>1</v>
      </c>
      <c r="H6" s="81"/>
      <c r="I6" s="81" t="s">
        <v>14</v>
      </c>
      <c r="J6" s="81"/>
      <c r="K6" s="81"/>
    </row>
    <row r="7" ht="0.75" customHeight="1" thickBot="1"/>
    <row r="8" spans="1:12" ht="61.5" thickTop="1">
      <c r="A8" s="79" t="str">
        <f>K4</f>
        <v>STUAP</v>
      </c>
      <c r="B8" s="80"/>
      <c r="C8" s="80"/>
      <c r="D8" s="80"/>
      <c r="E8" s="80"/>
      <c r="F8" s="80"/>
      <c r="G8" s="80"/>
      <c r="H8" s="107" t="str">
        <f>K2</f>
        <v>Tuggali </v>
      </c>
      <c r="I8" s="107"/>
      <c r="J8" s="107"/>
      <c r="K8" s="107"/>
      <c r="L8" s="108"/>
    </row>
    <row r="9" spans="1:12" ht="18">
      <c r="A9" s="105" t="s">
        <v>25</v>
      </c>
      <c r="B9" s="106"/>
      <c r="C9" s="103" t="str">
        <f>C6</f>
        <v>RAMANJI</v>
      </c>
      <c r="D9" s="103"/>
      <c r="E9" s="103"/>
      <c r="F9" s="103"/>
      <c r="G9" s="95" t="s">
        <v>24</v>
      </c>
      <c r="H9" s="95"/>
      <c r="I9" s="100" t="str">
        <f>I6</f>
        <v>LAKSHMI</v>
      </c>
      <c r="J9" s="100"/>
      <c r="K9" s="100"/>
      <c r="L9" s="24"/>
    </row>
    <row r="10" spans="1:12" ht="15.75" customHeight="1">
      <c r="A10" s="96" t="s">
        <v>2</v>
      </c>
      <c r="B10" s="97"/>
      <c r="C10" s="10">
        <f>B4</f>
        <v>0</v>
      </c>
      <c r="D10" s="9"/>
      <c r="E10" s="97"/>
      <c r="F10" s="97"/>
      <c r="G10" s="97"/>
      <c r="H10" s="97"/>
      <c r="I10" s="97"/>
      <c r="J10" s="9" t="s">
        <v>3</v>
      </c>
      <c r="K10" s="82" t="str">
        <f>F4</f>
        <v>25/12/2011</v>
      </c>
      <c r="L10" s="83"/>
    </row>
    <row r="11" spans="1:12" ht="15.75">
      <c r="A11" s="101" t="s">
        <v>4</v>
      </c>
      <c r="B11" s="102"/>
      <c r="C11" s="102"/>
      <c r="D11" s="102"/>
      <c r="E11" s="12">
        <f>G3%</f>
        <v>0.29960000000000003</v>
      </c>
      <c r="F11" s="13" t="s">
        <v>5</v>
      </c>
      <c r="G11" s="12">
        <f>G2%</f>
        <v>0.35952</v>
      </c>
      <c r="H11" s="11" t="s">
        <v>6</v>
      </c>
      <c r="I11" s="14">
        <f>(G2-G3)%</f>
        <v>0.05991999999999997</v>
      </c>
      <c r="J11" s="104" t="s">
        <v>26</v>
      </c>
      <c r="K11" s="104"/>
      <c r="L11" s="25">
        <f>L3</f>
        <v>40735</v>
      </c>
    </row>
    <row r="12" spans="1:12" ht="15" customHeight="1" thickBot="1">
      <c r="A12" s="90" t="s">
        <v>21</v>
      </c>
      <c r="B12" s="91"/>
      <c r="C12" s="91"/>
      <c r="D12" s="91" t="str">
        <f>C2</f>
        <v>5 Months</v>
      </c>
      <c r="E12" s="91"/>
      <c r="F12" s="26"/>
      <c r="G12" s="91" t="s">
        <v>22</v>
      </c>
      <c r="H12" s="91"/>
      <c r="I12" s="91"/>
      <c r="J12" s="98">
        <f>C3</f>
        <v>1</v>
      </c>
      <c r="K12" s="99"/>
      <c r="L12" s="27"/>
    </row>
    <row r="13" spans="1:12" ht="15" customHeight="1" thickTop="1">
      <c r="A13" s="86" t="s">
        <v>27</v>
      </c>
      <c r="B13" s="32" t="s">
        <v>28</v>
      </c>
      <c r="C13" s="32" t="s">
        <v>29</v>
      </c>
      <c r="D13" s="32" t="s">
        <v>30</v>
      </c>
      <c r="E13" s="32" t="s">
        <v>31</v>
      </c>
      <c r="F13" s="32" t="s">
        <v>32</v>
      </c>
      <c r="G13" s="88" t="s">
        <v>27</v>
      </c>
      <c r="H13" s="32" t="s">
        <v>28</v>
      </c>
      <c r="I13" s="32" t="s">
        <v>29</v>
      </c>
      <c r="J13" s="32" t="s">
        <v>30</v>
      </c>
      <c r="K13" s="32" t="s">
        <v>31</v>
      </c>
      <c r="L13" s="33" t="s">
        <v>32</v>
      </c>
    </row>
    <row r="14" spans="1:12" ht="15.75" thickBot="1">
      <c r="A14" s="87"/>
      <c r="B14" s="35">
        <f>G11</f>
        <v>0.35952</v>
      </c>
      <c r="C14" s="35">
        <f>E11</f>
        <v>0.29960000000000003</v>
      </c>
      <c r="D14" s="35">
        <f>I11</f>
        <v>0.05991999999999997</v>
      </c>
      <c r="E14" s="36" t="s">
        <v>33</v>
      </c>
      <c r="F14" s="36">
        <f>C3</f>
        <v>1</v>
      </c>
      <c r="G14" s="89"/>
      <c r="H14" s="35">
        <f>G11</f>
        <v>0.35952</v>
      </c>
      <c r="I14" s="35">
        <f>E11</f>
        <v>0.29960000000000003</v>
      </c>
      <c r="J14" s="35">
        <f>I11</f>
        <v>0.05991999999999997</v>
      </c>
      <c r="K14" s="34" t="s">
        <v>33</v>
      </c>
      <c r="L14" s="38">
        <f>C3</f>
        <v>1</v>
      </c>
    </row>
    <row r="15" spans="1:12" ht="15.75" thickTop="1">
      <c r="A15" s="28">
        <v>7100</v>
      </c>
      <c r="B15" s="29">
        <f>ROUND(A15*G2/100,0)</f>
        <v>2553</v>
      </c>
      <c r="C15" s="29"/>
      <c r="D15" s="29"/>
      <c r="E15" s="29"/>
      <c r="F15" s="29"/>
      <c r="G15" s="30">
        <v>21250</v>
      </c>
      <c r="H15" s="29"/>
      <c r="I15" s="29"/>
      <c r="J15" s="29"/>
      <c r="K15" s="29"/>
      <c r="L15" s="31"/>
    </row>
    <row r="16" spans="1:12" ht="15">
      <c r="A16" s="4">
        <v>7300</v>
      </c>
      <c r="B16" s="1">
        <f>ROUND(A16*G2/100,0)</f>
        <v>2624</v>
      </c>
      <c r="C16" s="1"/>
      <c r="D16" s="1"/>
      <c r="E16" s="1"/>
      <c r="F16" s="1"/>
      <c r="G16" s="2">
        <v>21820</v>
      </c>
      <c r="H16" s="1"/>
      <c r="I16" s="1"/>
      <c r="J16" s="1"/>
      <c r="K16" s="1"/>
      <c r="L16" s="3"/>
    </row>
    <row r="17" spans="1:12" ht="15">
      <c r="A17" s="4">
        <v>7520</v>
      </c>
      <c r="B17" s="1"/>
      <c r="C17" s="1"/>
      <c r="D17" s="1"/>
      <c r="E17" s="1"/>
      <c r="F17" s="1"/>
      <c r="G17" s="2">
        <v>22430</v>
      </c>
      <c r="H17" s="1"/>
      <c r="I17" s="1"/>
      <c r="J17" s="1"/>
      <c r="K17" s="1"/>
      <c r="L17" s="3"/>
    </row>
    <row r="18" spans="1:12" ht="15">
      <c r="A18" s="4">
        <v>7740</v>
      </c>
      <c r="B18" s="1"/>
      <c r="C18" s="1"/>
      <c r="D18" s="1"/>
      <c r="E18" s="1"/>
      <c r="F18" s="1"/>
      <c r="G18" s="2">
        <v>23040</v>
      </c>
      <c r="H18" s="1"/>
      <c r="I18" s="1"/>
      <c r="J18" s="1"/>
      <c r="K18" s="1"/>
      <c r="L18" s="3"/>
    </row>
    <row r="19" spans="1:12" ht="15">
      <c r="A19" s="4">
        <v>7960</v>
      </c>
      <c r="B19" s="1"/>
      <c r="C19" s="1"/>
      <c r="D19" s="1"/>
      <c r="E19" s="1"/>
      <c r="F19" s="1"/>
      <c r="G19" s="2">
        <v>23650</v>
      </c>
      <c r="H19" s="1"/>
      <c r="I19" s="1"/>
      <c r="J19" s="1"/>
      <c r="K19" s="1"/>
      <c r="L19" s="3"/>
    </row>
    <row r="20" spans="1:12" ht="15">
      <c r="A20" s="4">
        <v>8200</v>
      </c>
      <c r="B20" s="1"/>
      <c r="C20" s="1"/>
      <c r="D20" s="1"/>
      <c r="E20" s="1"/>
      <c r="F20" s="1"/>
      <c r="G20" s="2">
        <v>24300</v>
      </c>
      <c r="H20" s="1"/>
      <c r="I20" s="1"/>
      <c r="J20" s="1"/>
      <c r="K20" s="1"/>
      <c r="L20" s="3"/>
    </row>
    <row r="21" spans="1:12" ht="15">
      <c r="A21" s="4">
        <v>8440</v>
      </c>
      <c r="B21" s="1"/>
      <c r="C21" s="1"/>
      <c r="D21" s="1"/>
      <c r="E21" s="1"/>
      <c r="F21" s="1"/>
      <c r="G21" s="2">
        <v>24950</v>
      </c>
      <c r="H21" s="1"/>
      <c r="I21" s="1"/>
      <c r="J21" s="1"/>
      <c r="K21" s="1"/>
      <c r="L21" s="3"/>
    </row>
    <row r="22" spans="1:12" ht="15">
      <c r="A22" s="4">
        <v>8680</v>
      </c>
      <c r="B22" s="1"/>
      <c r="C22" s="1"/>
      <c r="D22" s="1"/>
      <c r="E22" s="1"/>
      <c r="F22" s="1"/>
      <c r="G22" s="2">
        <v>25600</v>
      </c>
      <c r="H22" s="1"/>
      <c r="I22" s="1"/>
      <c r="J22" s="1"/>
      <c r="K22" s="1"/>
      <c r="L22" s="3"/>
    </row>
    <row r="23" spans="1:12" ht="15">
      <c r="A23" s="4">
        <v>8940</v>
      </c>
      <c r="B23" s="1"/>
      <c r="C23" s="1"/>
      <c r="D23" s="1"/>
      <c r="E23" s="1"/>
      <c r="F23" s="1"/>
      <c r="G23" s="2">
        <v>26300</v>
      </c>
      <c r="H23" s="1"/>
      <c r="I23" s="1"/>
      <c r="J23" s="1"/>
      <c r="K23" s="1"/>
      <c r="L23" s="3"/>
    </row>
    <row r="24" spans="1:12" ht="15">
      <c r="A24" s="4">
        <v>9200</v>
      </c>
      <c r="B24" s="1"/>
      <c r="C24" s="1"/>
      <c r="D24" s="1"/>
      <c r="E24" s="1"/>
      <c r="F24" s="1"/>
      <c r="G24" s="2">
        <v>27000</v>
      </c>
      <c r="H24" s="1"/>
      <c r="I24" s="1"/>
      <c r="J24" s="1"/>
      <c r="K24" s="1"/>
      <c r="L24" s="3"/>
    </row>
    <row r="25" spans="1:12" ht="15">
      <c r="A25" s="4">
        <v>9460</v>
      </c>
      <c r="B25" s="1"/>
      <c r="C25" s="1"/>
      <c r="D25" s="1"/>
      <c r="E25" s="1"/>
      <c r="F25" s="1"/>
      <c r="G25" s="2">
        <v>27700</v>
      </c>
      <c r="H25" s="1"/>
      <c r="I25" s="1"/>
      <c r="J25" s="1"/>
      <c r="K25" s="1"/>
      <c r="L25" s="3"/>
    </row>
    <row r="26" spans="1:12" ht="15">
      <c r="A26" s="4">
        <v>9740</v>
      </c>
      <c r="B26" s="1"/>
      <c r="C26" s="1"/>
      <c r="D26" s="1"/>
      <c r="E26" s="1"/>
      <c r="F26" s="1"/>
      <c r="G26" s="2">
        <v>28450</v>
      </c>
      <c r="H26" s="1"/>
      <c r="I26" s="1"/>
      <c r="J26" s="1"/>
      <c r="K26" s="1"/>
      <c r="L26" s="3"/>
    </row>
    <row r="27" spans="1:12" ht="15">
      <c r="A27" s="4">
        <v>10020</v>
      </c>
      <c r="B27" s="1"/>
      <c r="C27" s="1"/>
      <c r="D27" s="1"/>
      <c r="E27" s="1"/>
      <c r="F27" s="1"/>
      <c r="G27" s="2">
        <v>29200</v>
      </c>
      <c r="H27" s="1"/>
      <c r="I27" s="1"/>
      <c r="J27" s="1"/>
      <c r="K27" s="1"/>
      <c r="L27" s="3"/>
    </row>
    <row r="28" spans="1:12" ht="15">
      <c r="A28" s="4">
        <v>10300</v>
      </c>
      <c r="B28" s="1"/>
      <c r="C28" s="1"/>
      <c r="D28" s="1"/>
      <c r="E28" s="1"/>
      <c r="F28" s="1"/>
      <c r="G28" s="2">
        <v>29950</v>
      </c>
      <c r="H28" s="1"/>
      <c r="I28" s="1"/>
      <c r="J28" s="1"/>
      <c r="K28" s="1"/>
      <c r="L28" s="3"/>
    </row>
    <row r="29" spans="1:12" ht="15">
      <c r="A29" s="4">
        <v>10600</v>
      </c>
      <c r="B29" s="1"/>
      <c r="C29" s="1"/>
      <c r="D29" s="1"/>
      <c r="E29" s="1"/>
      <c r="F29" s="1"/>
      <c r="G29" s="2">
        <v>30750</v>
      </c>
      <c r="H29" s="1"/>
      <c r="I29" s="1"/>
      <c r="J29" s="1"/>
      <c r="K29" s="1"/>
      <c r="L29" s="3"/>
    </row>
    <row r="30" spans="1:12" ht="15">
      <c r="A30" s="4">
        <v>10900</v>
      </c>
      <c r="B30" s="1"/>
      <c r="C30" s="1"/>
      <c r="D30" s="1"/>
      <c r="E30" s="1"/>
      <c r="F30" s="1"/>
      <c r="G30" s="2">
        <v>31550</v>
      </c>
      <c r="H30" s="1"/>
      <c r="I30" s="1"/>
      <c r="J30" s="1"/>
      <c r="K30" s="1"/>
      <c r="L30" s="3"/>
    </row>
    <row r="31" spans="1:12" ht="15">
      <c r="A31" s="4">
        <v>11200</v>
      </c>
      <c r="B31" s="1"/>
      <c r="C31" s="1"/>
      <c r="D31" s="1"/>
      <c r="E31" s="1"/>
      <c r="F31" s="1"/>
      <c r="G31" s="2">
        <v>32350</v>
      </c>
      <c r="H31" s="1"/>
      <c r="I31" s="1"/>
      <c r="J31" s="1"/>
      <c r="K31" s="1"/>
      <c r="L31" s="3"/>
    </row>
    <row r="32" spans="1:12" ht="15">
      <c r="A32" s="4">
        <v>11530</v>
      </c>
      <c r="B32" s="1"/>
      <c r="C32" s="1"/>
      <c r="D32" s="1"/>
      <c r="E32" s="1"/>
      <c r="F32" s="1"/>
      <c r="G32" s="2">
        <v>33200</v>
      </c>
      <c r="H32" s="1"/>
      <c r="I32" s="1"/>
      <c r="J32" s="1"/>
      <c r="K32" s="1"/>
      <c r="L32" s="3"/>
    </row>
    <row r="33" spans="1:12" ht="15">
      <c r="A33" s="4">
        <v>11860</v>
      </c>
      <c r="B33" s="1"/>
      <c r="C33" s="1"/>
      <c r="D33" s="1"/>
      <c r="E33" s="1"/>
      <c r="F33" s="1"/>
      <c r="G33" s="2">
        <v>34050</v>
      </c>
      <c r="H33" s="1"/>
      <c r="I33" s="1"/>
      <c r="J33" s="1"/>
      <c r="K33" s="1"/>
      <c r="L33" s="3"/>
    </row>
    <row r="34" spans="1:12" ht="15">
      <c r="A34" s="4">
        <v>12190</v>
      </c>
      <c r="B34" s="1"/>
      <c r="C34" s="1"/>
      <c r="D34" s="1"/>
      <c r="E34" s="1"/>
      <c r="F34" s="1"/>
      <c r="G34" s="2">
        <v>34900</v>
      </c>
      <c r="H34" s="1"/>
      <c r="I34" s="1"/>
      <c r="J34" s="1"/>
      <c r="K34" s="1"/>
      <c r="L34" s="3"/>
    </row>
    <row r="35" spans="1:12" ht="15">
      <c r="A35" s="4">
        <v>12550</v>
      </c>
      <c r="B35" s="1"/>
      <c r="C35" s="1"/>
      <c r="D35" s="1"/>
      <c r="E35" s="1"/>
      <c r="F35" s="1"/>
      <c r="G35" s="2">
        <v>35800</v>
      </c>
      <c r="H35" s="1"/>
      <c r="I35" s="1"/>
      <c r="J35" s="1"/>
      <c r="K35" s="1"/>
      <c r="L35" s="3"/>
    </row>
    <row r="36" spans="1:12" ht="15">
      <c r="A36" s="4">
        <v>12910</v>
      </c>
      <c r="B36" s="1"/>
      <c r="C36" s="1"/>
      <c r="D36" s="1"/>
      <c r="E36" s="1"/>
      <c r="F36" s="1"/>
      <c r="G36" s="2">
        <v>36700</v>
      </c>
      <c r="H36" s="1"/>
      <c r="I36" s="1"/>
      <c r="J36" s="1"/>
      <c r="K36" s="1"/>
      <c r="L36" s="3"/>
    </row>
    <row r="37" spans="1:12" ht="15">
      <c r="A37" s="4">
        <v>13270</v>
      </c>
      <c r="B37" s="1"/>
      <c r="C37" s="1"/>
      <c r="D37" s="1"/>
      <c r="E37" s="1"/>
      <c r="F37" s="1"/>
      <c r="G37" s="2">
        <v>37600</v>
      </c>
      <c r="H37" s="1"/>
      <c r="I37" s="1"/>
      <c r="J37" s="1"/>
      <c r="K37" s="1"/>
      <c r="L37" s="3"/>
    </row>
    <row r="38" spans="1:12" ht="15">
      <c r="A38" s="4">
        <v>13660</v>
      </c>
      <c r="B38" s="1"/>
      <c r="C38" s="1"/>
      <c r="D38" s="1"/>
      <c r="E38" s="1"/>
      <c r="F38" s="1"/>
      <c r="G38" s="2">
        <v>38570</v>
      </c>
      <c r="H38" s="1"/>
      <c r="I38" s="1"/>
      <c r="J38" s="1"/>
      <c r="K38" s="1"/>
      <c r="L38" s="3"/>
    </row>
    <row r="39" spans="1:12" ht="15">
      <c r="A39" s="4">
        <v>14050</v>
      </c>
      <c r="B39" s="1"/>
      <c r="C39" s="1"/>
      <c r="D39" s="1"/>
      <c r="E39" s="1"/>
      <c r="F39" s="1"/>
      <c r="G39" s="2">
        <v>39540</v>
      </c>
      <c r="H39" s="1"/>
      <c r="I39" s="1"/>
      <c r="J39" s="1"/>
      <c r="K39" s="1"/>
      <c r="L39" s="3"/>
    </row>
    <row r="40" spans="1:12" ht="15">
      <c r="A40" s="4">
        <v>14440</v>
      </c>
      <c r="B40" s="1"/>
      <c r="C40" s="1"/>
      <c r="D40" s="1"/>
      <c r="E40" s="1"/>
      <c r="F40" s="1"/>
      <c r="G40" s="2">
        <v>40510</v>
      </c>
      <c r="H40" s="1"/>
      <c r="I40" s="1"/>
      <c r="J40" s="1"/>
      <c r="K40" s="1"/>
      <c r="L40" s="3"/>
    </row>
    <row r="41" spans="1:12" ht="15">
      <c r="A41" s="4">
        <v>14860</v>
      </c>
      <c r="B41" s="1"/>
      <c r="C41" s="1"/>
      <c r="D41" s="1"/>
      <c r="E41" s="1"/>
      <c r="F41" s="1"/>
      <c r="G41" s="2">
        <v>41550</v>
      </c>
      <c r="H41" s="1"/>
      <c r="I41" s="1"/>
      <c r="J41" s="1"/>
      <c r="K41" s="1"/>
      <c r="L41" s="3"/>
    </row>
    <row r="42" spans="1:12" ht="15">
      <c r="A42" s="4">
        <v>15280</v>
      </c>
      <c r="B42" s="1"/>
      <c r="C42" s="1"/>
      <c r="D42" s="1"/>
      <c r="E42" s="1"/>
      <c r="F42" s="1"/>
      <c r="G42" s="2">
        <v>42590</v>
      </c>
      <c r="H42" s="1"/>
      <c r="I42" s="1"/>
      <c r="J42" s="1"/>
      <c r="K42" s="1"/>
      <c r="L42" s="3"/>
    </row>
    <row r="43" spans="1:12" ht="15">
      <c r="A43" s="4">
        <v>15700</v>
      </c>
      <c r="B43" s="1"/>
      <c r="C43" s="1"/>
      <c r="D43" s="1"/>
      <c r="E43" s="1"/>
      <c r="F43" s="1"/>
      <c r="G43" s="2">
        <v>43630</v>
      </c>
      <c r="H43" s="1"/>
      <c r="I43" s="1"/>
      <c r="J43" s="1"/>
      <c r="K43" s="1"/>
      <c r="L43" s="3"/>
    </row>
    <row r="44" spans="1:12" ht="15">
      <c r="A44" s="4">
        <v>16150</v>
      </c>
      <c r="B44" s="1"/>
      <c r="C44" s="1"/>
      <c r="D44" s="1"/>
      <c r="E44" s="1"/>
      <c r="F44" s="1"/>
      <c r="G44" s="2">
        <v>44740</v>
      </c>
      <c r="H44" s="1"/>
      <c r="I44" s="1"/>
      <c r="J44" s="1"/>
      <c r="K44" s="1"/>
      <c r="L44" s="3"/>
    </row>
    <row r="45" spans="1:12" ht="15">
      <c r="A45" s="4">
        <v>16600</v>
      </c>
      <c r="B45" s="1"/>
      <c r="C45" s="1"/>
      <c r="D45" s="1"/>
      <c r="E45" s="1"/>
      <c r="F45" s="1"/>
      <c r="G45" s="2">
        <v>45850</v>
      </c>
      <c r="H45" s="1"/>
      <c r="I45" s="1"/>
      <c r="J45" s="1"/>
      <c r="K45" s="1"/>
      <c r="L45" s="3"/>
    </row>
    <row r="46" spans="1:12" ht="15">
      <c r="A46" s="4">
        <v>17050</v>
      </c>
      <c r="B46" s="1"/>
      <c r="C46" s="1"/>
      <c r="D46" s="1"/>
      <c r="E46" s="1"/>
      <c r="F46" s="1"/>
      <c r="G46" s="2">
        <v>46960</v>
      </c>
      <c r="H46" s="1"/>
      <c r="I46" s="1"/>
      <c r="J46" s="1"/>
      <c r="K46" s="1"/>
      <c r="L46" s="3"/>
    </row>
    <row r="47" spans="1:12" ht="15">
      <c r="A47" s="4">
        <v>17540</v>
      </c>
      <c r="B47" s="1"/>
      <c r="C47" s="1"/>
      <c r="D47" s="1"/>
      <c r="E47" s="1"/>
      <c r="F47" s="1"/>
      <c r="G47" s="2">
        <v>48160</v>
      </c>
      <c r="H47" s="1"/>
      <c r="I47" s="1"/>
      <c r="J47" s="1"/>
      <c r="K47" s="1"/>
      <c r="L47" s="3"/>
    </row>
    <row r="48" spans="1:12" ht="15">
      <c r="A48" s="4">
        <v>18030</v>
      </c>
      <c r="B48" s="1"/>
      <c r="C48" s="1"/>
      <c r="D48" s="1"/>
      <c r="E48" s="1"/>
      <c r="F48" s="1"/>
      <c r="G48" s="2">
        <v>49360</v>
      </c>
      <c r="H48" s="1"/>
      <c r="I48" s="1"/>
      <c r="J48" s="1"/>
      <c r="K48" s="1"/>
      <c r="L48" s="3"/>
    </row>
    <row r="49" spans="1:12" ht="15">
      <c r="A49" s="4">
        <v>18520</v>
      </c>
      <c r="B49" s="1"/>
      <c r="C49" s="1"/>
      <c r="D49" s="1"/>
      <c r="E49" s="1"/>
      <c r="F49" s="1"/>
      <c r="G49" s="2">
        <v>50560</v>
      </c>
      <c r="H49" s="1"/>
      <c r="I49" s="1"/>
      <c r="J49" s="1"/>
      <c r="K49" s="1"/>
      <c r="L49" s="3"/>
    </row>
    <row r="50" spans="1:12" ht="15">
      <c r="A50" s="4">
        <v>19050</v>
      </c>
      <c r="B50" s="1"/>
      <c r="C50" s="1"/>
      <c r="D50" s="1"/>
      <c r="E50" s="1"/>
      <c r="F50" s="1"/>
      <c r="G50" s="2">
        <v>51760</v>
      </c>
      <c r="H50" s="1"/>
      <c r="I50" s="1"/>
      <c r="J50" s="1"/>
      <c r="K50" s="1"/>
      <c r="L50" s="3"/>
    </row>
    <row r="51" spans="1:12" ht="15.75" thickBot="1">
      <c r="A51" s="5">
        <v>19580</v>
      </c>
      <c r="B51" s="6"/>
      <c r="C51" s="6"/>
      <c r="D51" s="6"/>
      <c r="E51" s="6"/>
      <c r="F51" s="6"/>
      <c r="G51" s="7">
        <v>53060</v>
      </c>
      <c r="H51" s="6"/>
      <c r="I51" s="6"/>
      <c r="J51" s="6"/>
      <c r="K51" s="6"/>
      <c r="L51" s="8"/>
    </row>
    <row r="52" ht="15.75" thickTop="1"/>
  </sheetData>
  <sheetProtection/>
  <mergeCells count="31">
    <mergeCell ref="H8:L8"/>
    <mergeCell ref="A2:B2"/>
    <mergeCell ref="G9:H9"/>
    <mergeCell ref="G6:H6"/>
    <mergeCell ref="A6:B6"/>
    <mergeCell ref="A10:B10"/>
    <mergeCell ref="J12:K12"/>
    <mergeCell ref="I9:K9"/>
    <mergeCell ref="A11:D11"/>
    <mergeCell ref="D12:E12"/>
    <mergeCell ref="C9:F9"/>
    <mergeCell ref="K4:L4"/>
    <mergeCell ref="A13:A14"/>
    <mergeCell ref="G13:G14"/>
    <mergeCell ref="A12:C12"/>
    <mergeCell ref="A3:B3"/>
    <mergeCell ref="G12:I12"/>
    <mergeCell ref="E8:G8"/>
    <mergeCell ref="J11:K11"/>
    <mergeCell ref="A9:B9"/>
    <mergeCell ref="E10:I10"/>
    <mergeCell ref="K2:L2"/>
    <mergeCell ref="A8:D8"/>
    <mergeCell ref="I6:K6"/>
    <mergeCell ref="K10:L10"/>
    <mergeCell ref="G2:H2"/>
    <mergeCell ref="G3:H3"/>
    <mergeCell ref="C6:E6"/>
    <mergeCell ref="J3:K3"/>
    <mergeCell ref="B4:C4"/>
    <mergeCell ref="F4:G4"/>
  </mergeCells>
  <printOptions/>
  <pageMargins left="0.7" right="0.47" top="0.58" bottom="0.44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8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6.7109375" style="69" customWidth="1"/>
    <col min="2" max="2" width="7.140625" style="0" customWidth="1"/>
    <col min="3" max="6" width="6.7109375" style="0" customWidth="1"/>
    <col min="7" max="7" width="7.1406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7.421875" style="0" customWidth="1"/>
    <col min="12" max="13" width="6.7109375" style="0" customWidth="1"/>
    <col min="14" max="14" width="7.140625" style="0" customWidth="1"/>
    <col min="15" max="15" width="6.7109375" style="0" customWidth="1"/>
    <col min="16" max="62" width="9.140625" style="69" customWidth="1"/>
  </cols>
  <sheetData>
    <row r="1" s="69" customFormat="1" ht="25.5" customHeight="1" thickBot="1">
      <c r="E1" s="77" t="s">
        <v>47</v>
      </c>
    </row>
    <row r="2" spans="2:17" ht="55.5" customHeight="1" thickBot="1" thickTop="1">
      <c r="B2" s="122" t="s">
        <v>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70"/>
      <c r="Q2" s="71"/>
    </row>
    <row r="3" spans="2:17" ht="15.75" customHeight="1" thickTop="1">
      <c r="B3" s="128" t="s">
        <v>25</v>
      </c>
      <c r="C3" s="129"/>
      <c r="D3" s="129"/>
      <c r="E3" s="127" t="s">
        <v>43</v>
      </c>
      <c r="F3" s="127"/>
      <c r="G3" s="127"/>
      <c r="H3" s="127"/>
      <c r="I3" s="109" t="s">
        <v>24</v>
      </c>
      <c r="J3" s="109"/>
      <c r="K3" s="133" t="s">
        <v>41</v>
      </c>
      <c r="L3" s="133"/>
      <c r="M3" s="133"/>
      <c r="N3" s="133"/>
      <c r="O3" s="134"/>
      <c r="P3" s="71"/>
      <c r="Q3" s="71"/>
    </row>
    <row r="4" spans="2:17" ht="15.75" customHeight="1">
      <c r="B4" s="110" t="s">
        <v>4</v>
      </c>
      <c r="C4" s="111"/>
      <c r="D4" s="111"/>
      <c r="E4" s="121">
        <v>0.71904</v>
      </c>
      <c r="F4" s="121"/>
      <c r="G4" s="65" t="s">
        <v>5</v>
      </c>
      <c r="H4" s="121">
        <v>0.77896</v>
      </c>
      <c r="I4" s="121"/>
      <c r="J4" s="53" t="s">
        <v>36</v>
      </c>
      <c r="K4" s="75">
        <f>H4-E4</f>
        <v>0.05991999999999997</v>
      </c>
      <c r="L4" s="55" t="s">
        <v>37</v>
      </c>
      <c r="M4" s="135">
        <v>41821</v>
      </c>
      <c r="N4" s="135"/>
      <c r="O4" s="136"/>
      <c r="P4" s="71"/>
      <c r="Q4" s="71"/>
    </row>
    <row r="5" spans="2:17" ht="17.25" customHeight="1" thickBot="1">
      <c r="B5" s="119" t="s">
        <v>35</v>
      </c>
      <c r="C5" s="120"/>
      <c r="D5" s="120"/>
      <c r="E5" s="126">
        <v>3</v>
      </c>
      <c r="F5" s="126"/>
      <c r="G5" s="76"/>
      <c r="H5" s="52"/>
      <c r="I5" s="137" t="s">
        <v>34</v>
      </c>
      <c r="J5" s="137"/>
      <c r="K5" s="125">
        <v>41913</v>
      </c>
      <c r="L5" s="125"/>
      <c r="M5" s="52"/>
      <c r="N5" s="52"/>
      <c r="O5" s="54"/>
      <c r="P5" s="72"/>
      <c r="Q5" s="71"/>
    </row>
    <row r="6" spans="2:17" ht="23.25" thickTop="1">
      <c r="B6" s="115" t="s">
        <v>27</v>
      </c>
      <c r="C6" s="48" t="s">
        <v>28</v>
      </c>
      <c r="D6" s="48" t="s">
        <v>29</v>
      </c>
      <c r="E6" s="68" t="s">
        <v>36</v>
      </c>
      <c r="F6" s="49" t="s">
        <v>38</v>
      </c>
      <c r="G6" s="66" t="s">
        <v>44</v>
      </c>
      <c r="H6" s="50" t="s">
        <v>39</v>
      </c>
      <c r="I6" s="117" t="s">
        <v>27</v>
      </c>
      <c r="J6" s="49" t="s">
        <v>28</v>
      </c>
      <c r="K6" s="48" t="s">
        <v>29</v>
      </c>
      <c r="L6" s="68" t="s">
        <v>36</v>
      </c>
      <c r="M6" s="49" t="s">
        <v>38</v>
      </c>
      <c r="N6" s="66" t="str">
        <f>G6</f>
        <v>CPS Holders</v>
      </c>
      <c r="O6" s="51" t="s">
        <v>39</v>
      </c>
      <c r="P6" s="71"/>
      <c r="Q6" s="73"/>
    </row>
    <row r="7" spans="2:20" ht="26.25" customHeight="1">
      <c r="B7" s="116"/>
      <c r="C7" s="39">
        <f>H4</f>
        <v>0.77896</v>
      </c>
      <c r="D7" s="39">
        <f>E4</f>
        <v>0.71904</v>
      </c>
      <c r="E7" s="39">
        <f>C7-D7</f>
        <v>0.05991999999999997</v>
      </c>
      <c r="F7" s="62" t="str">
        <f>CONCATENATE(E5," months")</f>
        <v>3 months</v>
      </c>
      <c r="G7" s="67" t="s">
        <v>45</v>
      </c>
      <c r="H7" s="63" t="str">
        <f>CONCATENATE(10," %  DA")</f>
        <v>10 %  DA</v>
      </c>
      <c r="I7" s="118"/>
      <c r="J7" s="39">
        <f>H4</f>
        <v>0.77896</v>
      </c>
      <c r="K7" s="39">
        <f>E4</f>
        <v>0.71904</v>
      </c>
      <c r="L7" s="39">
        <f>J7-K7</f>
        <v>0.05991999999999997</v>
      </c>
      <c r="M7" s="62" t="str">
        <f>F7</f>
        <v>3 months</v>
      </c>
      <c r="N7" s="67" t="str">
        <f>G7</f>
        <v>90% Amount</v>
      </c>
      <c r="O7" s="64" t="str">
        <f>H7</f>
        <v>10 %  DA</v>
      </c>
      <c r="P7" s="71"/>
      <c r="Q7" s="73"/>
      <c r="T7" s="74"/>
    </row>
    <row r="8" spans="2:17" ht="15">
      <c r="B8" s="40">
        <v>6700</v>
      </c>
      <c r="C8" s="41">
        <f>ROUND(B8*C7,0)</f>
        <v>5219</v>
      </c>
      <c r="D8" s="41">
        <f>ROUND(B8*D7,0)</f>
        <v>4818</v>
      </c>
      <c r="E8" s="41">
        <f>(C8-D8)</f>
        <v>401</v>
      </c>
      <c r="F8" s="41">
        <f>E8*E$5</f>
        <v>1203</v>
      </c>
      <c r="G8" s="61">
        <f>F8-H8</f>
        <v>1083</v>
      </c>
      <c r="H8" s="42">
        <f>ROUND(F8*10%,0)</f>
        <v>120</v>
      </c>
      <c r="I8" s="43">
        <v>20110</v>
      </c>
      <c r="J8" s="41">
        <f>ROUND(I8*J7,0)</f>
        <v>15665</v>
      </c>
      <c r="K8" s="41">
        <f>ROUND(I8*K7,0)</f>
        <v>14460</v>
      </c>
      <c r="L8" s="41">
        <f>(J8-K8)</f>
        <v>1205</v>
      </c>
      <c r="M8" s="41">
        <f>L8*E$5</f>
        <v>3615</v>
      </c>
      <c r="N8" s="61">
        <f>M8-O8</f>
        <v>3253</v>
      </c>
      <c r="O8" s="44">
        <f>ROUND(M8*10%,0)</f>
        <v>362</v>
      </c>
      <c r="P8" s="71"/>
      <c r="Q8" s="73"/>
    </row>
    <row r="9" spans="2:17" ht="15" customHeight="1">
      <c r="B9" s="45">
        <v>6900</v>
      </c>
      <c r="C9" s="41">
        <f>ROUND(B9*C7,0)</f>
        <v>5375</v>
      </c>
      <c r="D9" s="41">
        <f>ROUND(B9*D7,0)</f>
        <v>4961</v>
      </c>
      <c r="E9" s="41">
        <f aca="true" t="shared" si="0" ref="E9:E46">(C9-D9)</f>
        <v>414</v>
      </c>
      <c r="F9" s="41">
        <f aca="true" t="shared" si="1" ref="F9:F46">E9*E$5</f>
        <v>1242</v>
      </c>
      <c r="G9" s="61">
        <f aca="true" t="shared" si="2" ref="G9:G46">F9-H9</f>
        <v>1118</v>
      </c>
      <c r="H9" s="42">
        <f aca="true" t="shared" si="3" ref="H9:H46">ROUND(F9*10%,0)</f>
        <v>124</v>
      </c>
      <c r="I9" s="46">
        <v>20680</v>
      </c>
      <c r="J9" s="41">
        <f>ROUND(I9*J7,0)</f>
        <v>16109</v>
      </c>
      <c r="K9" s="41">
        <f>ROUND(I9*K7,0)</f>
        <v>14870</v>
      </c>
      <c r="L9" s="41">
        <f aca="true" t="shared" si="4" ref="L9:L46">(J9-K9)</f>
        <v>1239</v>
      </c>
      <c r="M9" s="41">
        <f aca="true" t="shared" si="5" ref="M9:M46">L9*E$5</f>
        <v>3717</v>
      </c>
      <c r="N9" s="61">
        <f aca="true" t="shared" si="6" ref="N9:N46">M9-O9</f>
        <v>3345</v>
      </c>
      <c r="O9" s="44">
        <f aca="true" t="shared" si="7" ref="O9:O46">ROUND(M9*10%,0)</f>
        <v>372</v>
      </c>
      <c r="P9" s="71"/>
      <c r="Q9" s="73"/>
    </row>
    <row r="10" spans="2:17" ht="15">
      <c r="B10" s="47">
        <v>7100</v>
      </c>
      <c r="C10" s="41">
        <f>ROUND(B10*C7,0)</f>
        <v>5531</v>
      </c>
      <c r="D10" s="41">
        <f>ROUND(B10*D7,0)</f>
        <v>5105</v>
      </c>
      <c r="E10" s="41">
        <f t="shared" si="0"/>
        <v>426</v>
      </c>
      <c r="F10" s="41">
        <f t="shared" si="1"/>
        <v>1278</v>
      </c>
      <c r="G10" s="61">
        <f t="shared" si="2"/>
        <v>1150</v>
      </c>
      <c r="H10" s="42">
        <f t="shared" si="3"/>
        <v>128</v>
      </c>
      <c r="I10" s="46">
        <v>21250</v>
      </c>
      <c r="J10" s="41">
        <f>ROUND(I10*J7,0)</f>
        <v>16553</v>
      </c>
      <c r="K10" s="41">
        <f>ROUND(I10*K7,0)</f>
        <v>15280</v>
      </c>
      <c r="L10" s="41">
        <f t="shared" si="4"/>
        <v>1273</v>
      </c>
      <c r="M10" s="41">
        <f t="shared" si="5"/>
        <v>3819</v>
      </c>
      <c r="N10" s="61">
        <f t="shared" si="6"/>
        <v>3437</v>
      </c>
      <c r="O10" s="44">
        <f t="shared" si="7"/>
        <v>382</v>
      </c>
      <c r="P10" s="71"/>
      <c r="Q10" s="73"/>
    </row>
    <row r="11" spans="2:17" ht="15">
      <c r="B11" s="47">
        <v>7300</v>
      </c>
      <c r="C11" s="41">
        <f>ROUND(B11*C7,0)</f>
        <v>5686</v>
      </c>
      <c r="D11" s="41">
        <f>ROUND(B11*D7,0)</f>
        <v>5249</v>
      </c>
      <c r="E11" s="41">
        <f t="shared" si="0"/>
        <v>437</v>
      </c>
      <c r="F11" s="41">
        <f t="shared" si="1"/>
        <v>1311</v>
      </c>
      <c r="G11" s="61">
        <f t="shared" si="2"/>
        <v>1180</v>
      </c>
      <c r="H11" s="42">
        <f t="shared" si="3"/>
        <v>131</v>
      </c>
      <c r="I11" s="46">
        <v>21820</v>
      </c>
      <c r="J11" s="41">
        <f>ROUND(I11*J7,0)</f>
        <v>16997</v>
      </c>
      <c r="K11" s="41">
        <f>ROUND(I11*K7,0)</f>
        <v>15689</v>
      </c>
      <c r="L11" s="41">
        <f t="shared" si="4"/>
        <v>1308</v>
      </c>
      <c r="M11" s="41">
        <f t="shared" si="5"/>
        <v>3924</v>
      </c>
      <c r="N11" s="61">
        <f t="shared" si="6"/>
        <v>3532</v>
      </c>
      <c r="O11" s="44">
        <f t="shared" si="7"/>
        <v>392</v>
      </c>
      <c r="P11" s="71"/>
      <c r="Q11" s="73"/>
    </row>
    <row r="12" spans="2:17" ht="15">
      <c r="B12" s="47">
        <v>7520</v>
      </c>
      <c r="C12" s="41">
        <f>ROUND(B12*C7,0)</f>
        <v>5858</v>
      </c>
      <c r="D12" s="41">
        <f>ROUND(B12*D7,0)</f>
        <v>5407</v>
      </c>
      <c r="E12" s="41">
        <f t="shared" si="0"/>
        <v>451</v>
      </c>
      <c r="F12" s="41">
        <f t="shared" si="1"/>
        <v>1353</v>
      </c>
      <c r="G12" s="61">
        <f t="shared" si="2"/>
        <v>1218</v>
      </c>
      <c r="H12" s="42">
        <f t="shared" si="3"/>
        <v>135</v>
      </c>
      <c r="I12" s="46">
        <v>22430</v>
      </c>
      <c r="J12" s="41">
        <f>ROUND(I12*J7,0)</f>
        <v>17472</v>
      </c>
      <c r="K12" s="41">
        <f>ROUND(I12*K7,0)</f>
        <v>16128</v>
      </c>
      <c r="L12" s="41">
        <f t="shared" si="4"/>
        <v>1344</v>
      </c>
      <c r="M12" s="41">
        <f t="shared" si="5"/>
        <v>4032</v>
      </c>
      <c r="N12" s="61">
        <f t="shared" si="6"/>
        <v>3629</v>
      </c>
      <c r="O12" s="44">
        <f t="shared" si="7"/>
        <v>403</v>
      </c>
      <c r="P12" s="71"/>
      <c r="Q12" s="71"/>
    </row>
    <row r="13" spans="2:17" ht="15.75" customHeight="1">
      <c r="B13" s="47">
        <v>7740</v>
      </c>
      <c r="C13" s="41">
        <f>ROUND(B13*C7,0)</f>
        <v>6029</v>
      </c>
      <c r="D13" s="41">
        <f>ROUND(B13*D7,0)</f>
        <v>5565</v>
      </c>
      <c r="E13" s="41">
        <f t="shared" si="0"/>
        <v>464</v>
      </c>
      <c r="F13" s="41">
        <f t="shared" si="1"/>
        <v>1392</v>
      </c>
      <c r="G13" s="61">
        <f t="shared" si="2"/>
        <v>1253</v>
      </c>
      <c r="H13" s="42">
        <f t="shared" si="3"/>
        <v>139</v>
      </c>
      <c r="I13" s="46">
        <v>23040</v>
      </c>
      <c r="J13" s="41">
        <f>ROUND(I13*J7,0)</f>
        <v>17947</v>
      </c>
      <c r="K13" s="41">
        <f>ROUND(I13*K7,0)</f>
        <v>16567</v>
      </c>
      <c r="L13" s="41">
        <f t="shared" si="4"/>
        <v>1380</v>
      </c>
      <c r="M13" s="41">
        <f t="shared" si="5"/>
        <v>4140</v>
      </c>
      <c r="N13" s="61">
        <f t="shared" si="6"/>
        <v>3726</v>
      </c>
      <c r="O13" s="44">
        <f t="shared" si="7"/>
        <v>414</v>
      </c>
      <c r="P13" s="71"/>
      <c r="Q13" s="71"/>
    </row>
    <row r="14" spans="2:21" ht="15">
      <c r="B14" s="47">
        <v>7960</v>
      </c>
      <c r="C14" s="41">
        <f>ROUND(B14*C7,0)</f>
        <v>6201</v>
      </c>
      <c r="D14" s="41">
        <f>ROUND(B14*D7,0)</f>
        <v>5724</v>
      </c>
      <c r="E14" s="41">
        <f t="shared" si="0"/>
        <v>477</v>
      </c>
      <c r="F14" s="41">
        <f t="shared" si="1"/>
        <v>1431</v>
      </c>
      <c r="G14" s="61">
        <f t="shared" si="2"/>
        <v>1288</v>
      </c>
      <c r="H14" s="42">
        <f t="shared" si="3"/>
        <v>143</v>
      </c>
      <c r="I14" s="46">
        <v>23650</v>
      </c>
      <c r="J14" s="41">
        <f>ROUND(I14*J7,0)</f>
        <v>18422</v>
      </c>
      <c r="K14" s="41">
        <f>ROUND(I14*K7,0)</f>
        <v>17005</v>
      </c>
      <c r="L14" s="41">
        <f t="shared" si="4"/>
        <v>1417</v>
      </c>
      <c r="M14" s="41">
        <f t="shared" si="5"/>
        <v>4251</v>
      </c>
      <c r="N14" s="61">
        <f t="shared" si="6"/>
        <v>3826</v>
      </c>
      <c r="O14" s="44">
        <f t="shared" si="7"/>
        <v>425</v>
      </c>
      <c r="P14" s="71"/>
      <c r="Q14" s="71"/>
      <c r="U14" s="73"/>
    </row>
    <row r="15" spans="2:17" ht="15">
      <c r="B15" s="47">
        <v>8200</v>
      </c>
      <c r="C15" s="41">
        <f>ROUND(B15*C7,0)</f>
        <v>6387</v>
      </c>
      <c r="D15" s="41">
        <f>ROUND(B15*D7,0)</f>
        <v>5896</v>
      </c>
      <c r="E15" s="41">
        <f t="shared" si="0"/>
        <v>491</v>
      </c>
      <c r="F15" s="41">
        <f t="shared" si="1"/>
        <v>1473</v>
      </c>
      <c r="G15" s="61">
        <f t="shared" si="2"/>
        <v>1326</v>
      </c>
      <c r="H15" s="42">
        <f t="shared" si="3"/>
        <v>147</v>
      </c>
      <c r="I15" s="46">
        <v>24300</v>
      </c>
      <c r="J15" s="41">
        <f>ROUND(I15*J7,0)</f>
        <v>18929</v>
      </c>
      <c r="K15" s="41">
        <f>ROUND(I15*K7,0)</f>
        <v>17473</v>
      </c>
      <c r="L15" s="41">
        <f t="shared" si="4"/>
        <v>1456</v>
      </c>
      <c r="M15" s="41">
        <f t="shared" si="5"/>
        <v>4368</v>
      </c>
      <c r="N15" s="61">
        <f t="shared" si="6"/>
        <v>3931</v>
      </c>
      <c r="O15" s="44">
        <f t="shared" si="7"/>
        <v>437</v>
      </c>
      <c r="P15" s="71"/>
      <c r="Q15" s="71"/>
    </row>
    <row r="16" spans="2:17" ht="15.75" customHeight="1">
      <c r="B16" s="47">
        <v>8440</v>
      </c>
      <c r="C16" s="41">
        <f>ROUND(B16*C7,0)</f>
        <v>6574</v>
      </c>
      <c r="D16" s="41">
        <f>ROUND(B16*D7,0)</f>
        <v>6069</v>
      </c>
      <c r="E16" s="41">
        <f t="shared" si="0"/>
        <v>505</v>
      </c>
      <c r="F16" s="41">
        <f t="shared" si="1"/>
        <v>1515</v>
      </c>
      <c r="G16" s="61">
        <f t="shared" si="2"/>
        <v>1363</v>
      </c>
      <c r="H16" s="42">
        <f t="shared" si="3"/>
        <v>152</v>
      </c>
      <c r="I16" s="46">
        <v>24950</v>
      </c>
      <c r="J16" s="41">
        <f>ROUND(I16*J7,0)</f>
        <v>19435</v>
      </c>
      <c r="K16" s="41">
        <f>ROUND(I16*K7,0)</f>
        <v>17940</v>
      </c>
      <c r="L16" s="41">
        <f t="shared" si="4"/>
        <v>1495</v>
      </c>
      <c r="M16" s="41">
        <f t="shared" si="5"/>
        <v>4485</v>
      </c>
      <c r="N16" s="61">
        <f t="shared" si="6"/>
        <v>4036</v>
      </c>
      <c r="O16" s="44">
        <f t="shared" si="7"/>
        <v>449</v>
      </c>
      <c r="P16" s="71"/>
      <c r="Q16" s="71"/>
    </row>
    <row r="17" spans="2:17" ht="15">
      <c r="B17" s="47">
        <v>8680</v>
      </c>
      <c r="C17" s="41">
        <f>ROUND(B17*C7,0)</f>
        <v>6761</v>
      </c>
      <c r="D17" s="41">
        <f>ROUND(B17*D7,0)</f>
        <v>6241</v>
      </c>
      <c r="E17" s="41">
        <f t="shared" si="0"/>
        <v>520</v>
      </c>
      <c r="F17" s="41">
        <f t="shared" si="1"/>
        <v>1560</v>
      </c>
      <c r="G17" s="61">
        <f t="shared" si="2"/>
        <v>1404</v>
      </c>
      <c r="H17" s="42">
        <f t="shared" si="3"/>
        <v>156</v>
      </c>
      <c r="I17" s="46">
        <v>25600</v>
      </c>
      <c r="J17" s="41">
        <f>ROUND(I17*J7,0)</f>
        <v>19941</v>
      </c>
      <c r="K17" s="41">
        <f>ROUND(I17*K7,0)</f>
        <v>18407</v>
      </c>
      <c r="L17" s="41">
        <f t="shared" si="4"/>
        <v>1534</v>
      </c>
      <c r="M17" s="41">
        <f t="shared" si="5"/>
        <v>4602</v>
      </c>
      <c r="N17" s="61">
        <f t="shared" si="6"/>
        <v>4142</v>
      </c>
      <c r="O17" s="44">
        <f t="shared" si="7"/>
        <v>460</v>
      </c>
      <c r="P17" s="71"/>
      <c r="Q17" s="71"/>
    </row>
    <row r="18" spans="2:17" ht="15">
      <c r="B18" s="47">
        <v>8940</v>
      </c>
      <c r="C18" s="41">
        <f>ROUND(B18*C7,0)</f>
        <v>6964</v>
      </c>
      <c r="D18" s="41">
        <f>ROUND(B18*D7,0)</f>
        <v>6428</v>
      </c>
      <c r="E18" s="41">
        <f t="shared" si="0"/>
        <v>536</v>
      </c>
      <c r="F18" s="41">
        <f t="shared" si="1"/>
        <v>1608</v>
      </c>
      <c r="G18" s="61">
        <f t="shared" si="2"/>
        <v>1447</v>
      </c>
      <c r="H18" s="42">
        <f t="shared" si="3"/>
        <v>161</v>
      </c>
      <c r="I18" s="46">
        <v>26300</v>
      </c>
      <c r="J18" s="41">
        <f>ROUND(I18*J7,0)</f>
        <v>20487</v>
      </c>
      <c r="K18" s="41">
        <f>ROUND(I18*K7,0)</f>
        <v>18911</v>
      </c>
      <c r="L18" s="41">
        <f t="shared" si="4"/>
        <v>1576</v>
      </c>
      <c r="M18" s="41">
        <f t="shared" si="5"/>
        <v>4728</v>
      </c>
      <c r="N18" s="61">
        <f t="shared" si="6"/>
        <v>4255</v>
      </c>
      <c r="O18" s="44">
        <f t="shared" si="7"/>
        <v>473</v>
      </c>
      <c r="P18" s="71"/>
      <c r="Q18" s="71"/>
    </row>
    <row r="19" spans="2:17" ht="15.75" customHeight="1">
      <c r="B19" s="47">
        <v>9200</v>
      </c>
      <c r="C19" s="41">
        <f>ROUND(B19*C7,0)</f>
        <v>7166</v>
      </c>
      <c r="D19" s="41">
        <f>ROUND(B19*D7,0)</f>
        <v>6615</v>
      </c>
      <c r="E19" s="41">
        <f t="shared" si="0"/>
        <v>551</v>
      </c>
      <c r="F19" s="41">
        <f t="shared" si="1"/>
        <v>1653</v>
      </c>
      <c r="G19" s="61">
        <f t="shared" si="2"/>
        <v>1488</v>
      </c>
      <c r="H19" s="42">
        <f t="shared" si="3"/>
        <v>165</v>
      </c>
      <c r="I19" s="46">
        <v>27000</v>
      </c>
      <c r="J19" s="41">
        <f>ROUND(I19*J7,0)</f>
        <v>21032</v>
      </c>
      <c r="K19" s="41">
        <f>ROUND(I19*K7,0)</f>
        <v>19414</v>
      </c>
      <c r="L19" s="41">
        <f t="shared" si="4"/>
        <v>1618</v>
      </c>
      <c r="M19" s="41">
        <f t="shared" si="5"/>
        <v>4854</v>
      </c>
      <c r="N19" s="61">
        <f t="shared" si="6"/>
        <v>4369</v>
      </c>
      <c r="O19" s="44">
        <f t="shared" si="7"/>
        <v>485</v>
      </c>
      <c r="P19" s="71"/>
      <c r="Q19" s="71"/>
    </row>
    <row r="20" spans="2:17" ht="15.75" customHeight="1">
      <c r="B20" s="47">
        <v>9460</v>
      </c>
      <c r="C20" s="41">
        <f>ROUND(B20*C7,0)</f>
        <v>7369</v>
      </c>
      <c r="D20" s="41">
        <f>ROUND(B20*D7,0)</f>
        <v>6802</v>
      </c>
      <c r="E20" s="41">
        <f t="shared" si="0"/>
        <v>567</v>
      </c>
      <c r="F20" s="41">
        <f t="shared" si="1"/>
        <v>1701</v>
      </c>
      <c r="G20" s="61">
        <f t="shared" si="2"/>
        <v>1531</v>
      </c>
      <c r="H20" s="42">
        <f t="shared" si="3"/>
        <v>170</v>
      </c>
      <c r="I20" s="46">
        <v>27700</v>
      </c>
      <c r="J20" s="41">
        <f>ROUND(I20*J7,0)</f>
        <v>21577</v>
      </c>
      <c r="K20" s="41">
        <f>ROUND(I20*K7,0)</f>
        <v>19917</v>
      </c>
      <c r="L20" s="41">
        <f t="shared" si="4"/>
        <v>1660</v>
      </c>
      <c r="M20" s="41">
        <f t="shared" si="5"/>
        <v>4980</v>
      </c>
      <c r="N20" s="61">
        <f t="shared" si="6"/>
        <v>4482</v>
      </c>
      <c r="O20" s="44">
        <f t="shared" si="7"/>
        <v>498</v>
      </c>
      <c r="P20" s="71"/>
      <c r="Q20" s="71"/>
    </row>
    <row r="21" spans="2:17" ht="15">
      <c r="B21" s="47">
        <v>9740</v>
      </c>
      <c r="C21" s="41">
        <f>ROUND(B21*C7,0)</f>
        <v>7587</v>
      </c>
      <c r="D21" s="41">
        <f>ROUND(B21*D7,0)</f>
        <v>7003</v>
      </c>
      <c r="E21" s="41">
        <f t="shared" si="0"/>
        <v>584</v>
      </c>
      <c r="F21" s="41">
        <f t="shared" si="1"/>
        <v>1752</v>
      </c>
      <c r="G21" s="61">
        <f t="shared" si="2"/>
        <v>1577</v>
      </c>
      <c r="H21" s="42">
        <f t="shared" si="3"/>
        <v>175</v>
      </c>
      <c r="I21" s="46">
        <v>28450</v>
      </c>
      <c r="J21" s="41">
        <f>ROUND(I21*J7,0)</f>
        <v>22161</v>
      </c>
      <c r="K21" s="41">
        <f>ROUND(I21*K7,0)</f>
        <v>20457</v>
      </c>
      <c r="L21" s="41">
        <f t="shared" si="4"/>
        <v>1704</v>
      </c>
      <c r="M21" s="41">
        <f t="shared" si="5"/>
        <v>5112</v>
      </c>
      <c r="N21" s="61">
        <f t="shared" si="6"/>
        <v>4601</v>
      </c>
      <c r="O21" s="44">
        <f t="shared" si="7"/>
        <v>511</v>
      </c>
      <c r="P21" s="71"/>
      <c r="Q21" s="71"/>
    </row>
    <row r="22" spans="2:17" ht="15">
      <c r="B22" s="47">
        <v>10020</v>
      </c>
      <c r="C22" s="41">
        <f>ROUND(B22*C7,0)</f>
        <v>7805</v>
      </c>
      <c r="D22" s="41">
        <f>ROUND(B22*D7,0)</f>
        <v>7205</v>
      </c>
      <c r="E22" s="41">
        <f t="shared" si="0"/>
        <v>600</v>
      </c>
      <c r="F22" s="41">
        <f t="shared" si="1"/>
        <v>1800</v>
      </c>
      <c r="G22" s="61">
        <f t="shared" si="2"/>
        <v>1620</v>
      </c>
      <c r="H22" s="42">
        <f t="shared" si="3"/>
        <v>180</v>
      </c>
      <c r="I22" s="46">
        <v>29200</v>
      </c>
      <c r="J22" s="41">
        <f>ROUND(I22*J7,0)</f>
        <v>22746</v>
      </c>
      <c r="K22" s="41">
        <f>ROUND(I22*K7,0)</f>
        <v>20996</v>
      </c>
      <c r="L22" s="41">
        <f t="shared" si="4"/>
        <v>1750</v>
      </c>
      <c r="M22" s="41">
        <f t="shared" si="5"/>
        <v>5250</v>
      </c>
      <c r="N22" s="61">
        <f t="shared" si="6"/>
        <v>4725</v>
      </c>
      <c r="O22" s="44">
        <f t="shared" si="7"/>
        <v>525</v>
      </c>
      <c r="P22" s="71"/>
      <c r="Q22" s="71"/>
    </row>
    <row r="23" spans="2:17" ht="15">
      <c r="B23" s="47">
        <v>10300</v>
      </c>
      <c r="C23" s="41">
        <f>ROUND(B23*C7,0)</f>
        <v>8023</v>
      </c>
      <c r="D23" s="41">
        <f>ROUND(B23*D7,0)</f>
        <v>7406</v>
      </c>
      <c r="E23" s="41">
        <f t="shared" si="0"/>
        <v>617</v>
      </c>
      <c r="F23" s="41">
        <f t="shared" si="1"/>
        <v>1851</v>
      </c>
      <c r="G23" s="61">
        <f t="shared" si="2"/>
        <v>1666</v>
      </c>
      <c r="H23" s="42">
        <f t="shared" si="3"/>
        <v>185</v>
      </c>
      <c r="I23" s="46">
        <v>29950</v>
      </c>
      <c r="J23" s="41">
        <f>ROUND(I23*J7,0)</f>
        <v>23330</v>
      </c>
      <c r="K23" s="41">
        <f>ROUND(I23*K7,0)</f>
        <v>21535</v>
      </c>
      <c r="L23" s="41">
        <f t="shared" si="4"/>
        <v>1795</v>
      </c>
      <c r="M23" s="41">
        <f t="shared" si="5"/>
        <v>5385</v>
      </c>
      <c r="N23" s="61">
        <f t="shared" si="6"/>
        <v>4846</v>
      </c>
      <c r="O23" s="44">
        <f t="shared" si="7"/>
        <v>539</v>
      </c>
      <c r="P23" s="71"/>
      <c r="Q23" s="71"/>
    </row>
    <row r="24" spans="2:17" ht="15">
      <c r="B24" s="47">
        <v>10600</v>
      </c>
      <c r="C24" s="41">
        <f>ROUND(B24*C7,0)</f>
        <v>8257</v>
      </c>
      <c r="D24" s="41">
        <f>ROUND(B24*D7,0)</f>
        <v>7622</v>
      </c>
      <c r="E24" s="41">
        <f t="shared" si="0"/>
        <v>635</v>
      </c>
      <c r="F24" s="41">
        <f t="shared" si="1"/>
        <v>1905</v>
      </c>
      <c r="G24" s="61">
        <f t="shared" si="2"/>
        <v>1714</v>
      </c>
      <c r="H24" s="42">
        <f t="shared" si="3"/>
        <v>191</v>
      </c>
      <c r="I24" s="46">
        <v>30750</v>
      </c>
      <c r="J24" s="41">
        <f>ROUND(I24*J7,0)</f>
        <v>23953</v>
      </c>
      <c r="K24" s="41">
        <f>ROUND(I24*K7,0)</f>
        <v>22110</v>
      </c>
      <c r="L24" s="41">
        <f t="shared" si="4"/>
        <v>1843</v>
      </c>
      <c r="M24" s="41">
        <f t="shared" si="5"/>
        <v>5529</v>
      </c>
      <c r="N24" s="61">
        <f t="shared" si="6"/>
        <v>4976</v>
      </c>
      <c r="O24" s="44">
        <f t="shared" si="7"/>
        <v>553</v>
      </c>
      <c r="P24" s="71"/>
      <c r="Q24" s="71"/>
    </row>
    <row r="25" spans="2:17" ht="15">
      <c r="B25" s="47">
        <v>10900</v>
      </c>
      <c r="C25" s="41">
        <f>ROUND(B25*C7,0)</f>
        <v>8491</v>
      </c>
      <c r="D25" s="41">
        <f>ROUND(B25*D7,0)</f>
        <v>7838</v>
      </c>
      <c r="E25" s="41">
        <f t="shared" si="0"/>
        <v>653</v>
      </c>
      <c r="F25" s="41">
        <f t="shared" si="1"/>
        <v>1959</v>
      </c>
      <c r="G25" s="61">
        <f t="shared" si="2"/>
        <v>1763</v>
      </c>
      <c r="H25" s="42">
        <f t="shared" si="3"/>
        <v>196</v>
      </c>
      <c r="I25" s="46">
        <v>31550</v>
      </c>
      <c r="J25" s="41">
        <f>ROUND(I25*J7,0)</f>
        <v>24576</v>
      </c>
      <c r="K25" s="41">
        <f>ROUND(I25*K7,0)</f>
        <v>22686</v>
      </c>
      <c r="L25" s="41">
        <f t="shared" si="4"/>
        <v>1890</v>
      </c>
      <c r="M25" s="41">
        <f t="shared" si="5"/>
        <v>5670</v>
      </c>
      <c r="N25" s="61">
        <f t="shared" si="6"/>
        <v>5103</v>
      </c>
      <c r="O25" s="44">
        <f t="shared" si="7"/>
        <v>567</v>
      </c>
      <c r="P25" s="71"/>
      <c r="Q25" s="71"/>
    </row>
    <row r="26" spans="2:17" ht="15">
      <c r="B26" s="47">
        <v>11200</v>
      </c>
      <c r="C26" s="41">
        <f>ROUND(B26*C7,0)</f>
        <v>8724</v>
      </c>
      <c r="D26" s="41">
        <f>ROUND(B26*D7,0)</f>
        <v>8053</v>
      </c>
      <c r="E26" s="41">
        <f t="shared" si="0"/>
        <v>671</v>
      </c>
      <c r="F26" s="41">
        <f t="shared" si="1"/>
        <v>2013</v>
      </c>
      <c r="G26" s="61">
        <f t="shared" si="2"/>
        <v>1812</v>
      </c>
      <c r="H26" s="42">
        <f t="shared" si="3"/>
        <v>201</v>
      </c>
      <c r="I26" s="46">
        <v>32350</v>
      </c>
      <c r="J26" s="41">
        <f>ROUND(I26*J7,0)</f>
        <v>25199</v>
      </c>
      <c r="K26" s="41">
        <f>ROUND(I26*K7,0)</f>
        <v>23261</v>
      </c>
      <c r="L26" s="41">
        <f t="shared" si="4"/>
        <v>1938</v>
      </c>
      <c r="M26" s="41">
        <f t="shared" si="5"/>
        <v>5814</v>
      </c>
      <c r="N26" s="61">
        <f t="shared" si="6"/>
        <v>5233</v>
      </c>
      <c r="O26" s="44">
        <f t="shared" si="7"/>
        <v>581</v>
      </c>
      <c r="P26" s="71"/>
      <c r="Q26" s="71"/>
    </row>
    <row r="27" spans="2:17" ht="15">
      <c r="B27" s="47">
        <v>11530</v>
      </c>
      <c r="C27" s="41">
        <f>ROUND(B27*C7,0)</f>
        <v>8981</v>
      </c>
      <c r="D27" s="41">
        <f>ROUND(B27*D7,0)</f>
        <v>8291</v>
      </c>
      <c r="E27" s="41">
        <f t="shared" si="0"/>
        <v>690</v>
      </c>
      <c r="F27" s="41">
        <f t="shared" si="1"/>
        <v>2070</v>
      </c>
      <c r="G27" s="61">
        <f t="shared" si="2"/>
        <v>1863</v>
      </c>
      <c r="H27" s="42">
        <f t="shared" si="3"/>
        <v>207</v>
      </c>
      <c r="I27" s="46">
        <v>33200</v>
      </c>
      <c r="J27" s="41">
        <f>ROUND(I27*J7,0)</f>
        <v>25861</v>
      </c>
      <c r="K27" s="41">
        <f>ROUND(I27*K7,0)</f>
        <v>23872</v>
      </c>
      <c r="L27" s="41">
        <f t="shared" si="4"/>
        <v>1989</v>
      </c>
      <c r="M27" s="41">
        <f t="shared" si="5"/>
        <v>5967</v>
      </c>
      <c r="N27" s="61">
        <f t="shared" si="6"/>
        <v>5370</v>
      </c>
      <c r="O27" s="44">
        <f t="shared" si="7"/>
        <v>597</v>
      </c>
      <c r="P27" s="71"/>
      <c r="Q27" s="71"/>
    </row>
    <row r="28" spans="2:17" ht="15">
      <c r="B28" s="47">
        <v>11860</v>
      </c>
      <c r="C28" s="41">
        <f>ROUND(B28*C7,0)</f>
        <v>9238</v>
      </c>
      <c r="D28" s="41">
        <f>ROUND(B28*D7,0)</f>
        <v>8528</v>
      </c>
      <c r="E28" s="41">
        <f t="shared" si="0"/>
        <v>710</v>
      </c>
      <c r="F28" s="41">
        <f t="shared" si="1"/>
        <v>2130</v>
      </c>
      <c r="G28" s="61">
        <f t="shared" si="2"/>
        <v>1917</v>
      </c>
      <c r="H28" s="42">
        <f t="shared" si="3"/>
        <v>213</v>
      </c>
      <c r="I28" s="46">
        <v>34050</v>
      </c>
      <c r="J28" s="41">
        <f>ROUND(I28*J7,0)</f>
        <v>26524</v>
      </c>
      <c r="K28" s="41">
        <f>ROUND(I28*K7,0)</f>
        <v>24483</v>
      </c>
      <c r="L28" s="41">
        <f t="shared" si="4"/>
        <v>2041</v>
      </c>
      <c r="M28" s="41">
        <f t="shared" si="5"/>
        <v>6123</v>
      </c>
      <c r="N28" s="61">
        <f t="shared" si="6"/>
        <v>5511</v>
      </c>
      <c r="O28" s="44">
        <f t="shared" si="7"/>
        <v>612</v>
      </c>
      <c r="P28" s="71"/>
      <c r="Q28" s="71"/>
    </row>
    <row r="29" spans="2:17" ht="15">
      <c r="B29" s="47">
        <v>12190</v>
      </c>
      <c r="C29" s="41">
        <f>ROUND(B29*C7,0)</f>
        <v>9496</v>
      </c>
      <c r="D29" s="41">
        <f>ROUND(B29*D7,0)</f>
        <v>8765</v>
      </c>
      <c r="E29" s="41">
        <f t="shared" si="0"/>
        <v>731</v>
      </c>
      <c r="F29" s="41">
        <f t="shared" si="1"/>
        <v>2193</v>
      </c>
      <c r="G29" s="61">
        <f t="shared" si="2"/>
        <v>1974</v>
      </c>
      <c r="H29" s="42">
        <f t="shared" si="3"/>
        <v>219</v>
      </c>
      <c r="I29" s="46">
        <v>34900</v>
      </c>
      <c r="J29" s="41">
        <f>ROUND(I29*J7,0)</f>
        <v>27186</v>
      </c>
      <c r="K29" s="41">
        <f>ROUND(I29*K7,0)</f>
        <v>25094</v>
      </c>
      <c r="L29" s="41">
        <f t="shared" si="4"/>
        <v>2092</v>
      </c>
      <c r="M29" s="41">
        <f t="shared" si="5"/>
        <v>6276</v>
      </c>
      <c r="N29" s="61">
        <f t="shared" si="6"/>
        <v>5648</v>
      </c>
      <c r="O29" s="44">
        <f t="shared" si="7"/>
        <v>628</v>
      </c>
      <c r="P29" s="71"/>
      <c r="Q29" s="71"/>
    </row>
    <row r="30" spans="2:17" ht="15">
      <c r="B30" s="47">
        <v>12550</v>
      </c>
      <c r="C30" s="41">
        <f>ROUND(B30*C7,0)</f>
        <v>9776</v>
      </c>
      <c r="D30" s="41">
        <f>ROUND(B30*D7,0)</f>
        <v>9024</v>
      </c>
      <c r="E30" s="41">
        <f t="shared" si="0"/>
        <v>752</v>
      </c>
      <c r="F30" s="41">
        <f t="shared" si="1"/>
        <v>2256</v>
      </c>
      <c r="G30" s="61">
        <f t="shared" si="2"/>
        <v>2030</v>
      </c>
      <c r="H30" s="42">
        <f t="shared" si="3"/>
        <v>226</v>
      </c>
      <c r="I30" s="46">
        <v>35800</v>
      </c>
      <c r="J30" s="41">
        <f>ROUND(I30*J7,0)</f>
        <v>27887</v>
      </c>
      <c r="K30" s="41">
        <f>ROUND(I30*K7,0)</f>
        <v>25742</v>
      </c>
      <c r="L30" s="41">
        <f t="shared" si="4"/>
        <v>2145</v>
      </c>
      <c r="M30" s="41">
        <f t="shared" si="5"/>
        <v>6435</v>
      </c>
      <c r="N30" s="61">
        <f t="shared" si="6"/>
        <v>5791</v>
      </c>
      <c r="O30" s="44">
        <f t="shared" si="7"/>
        <v>644</v>
      </c>
      <c r="P30" s="71"/>
      <c r="Q30" s="71"/>
    </row>
    <row r="31" spans="2:17" ht="15">
      <c r="B31" s="47">
        <v>12910</v>
      </c>
      <c r="C31" s="41">
        <f>ROUND(B31*C7,0)</f>
        <v>10056</v>
      </c>
      <c r="D31" s="41">
        <f>ROUND(B31*D7,0)</f>
        <v>9283</v>
      </c>
      <c r="E31" s="41">
        <f t="shared" si="0"/>
        <v>773</v>
      </c>
      <c r="F31" s="41">
        <f t="shared" si="1"/>
        <v>2319</v>
      </c>
      <c r="G31" s="61">
        <f t="shared" si="2"/>
        <v>2087</v>
      </c>
      <c r="H31" s="42">
        <f t="shared" si="3"/>
        <v>232</v>
      </c>
      <c r="I31" s="46">
        <v>36700</v>
      </c>
      <c r="J31" s="41">
        <f>ROUND(I31*J7,0)</f>
        <v>28588</v>
      </c>
      <c r="K31" s="41">
        <f>ROUND(I31*K7,0)</f>
        <v>26389</v>
      </c>
      <c r="L31" s="41">
        <f t="shared" si="4"/>
        <v>2199</v>
      </c>
      <c r="M31" s="41">
        <f t="shared" si="5"/>
        <v>6597</v>
      </c>
      <c r="N31" s="61">
        <f t="shared" si="6"/>
        <v>5937</v>
      </c>
      <c r="O31" s="44">
        <f t="shared" si="7"/>
        <v>660</v>
      </c>
      <c r="P31" s="71"/>
      <c r="Q31" s="71"/>
    </row>
    <row r="32" spans="2:17" ht="15">
      <c r="B32" s="47">
        <v>13270</v>
      </c>
      <c r="C32" s="41">
        <f>ROUND(B32*C7,0)</f>
        <v>10337</v>
      </c>
      <c r="D32" s="41">
        <f>ROUND(B32*D7,0)</f>
        <v>9542</v>
      </c>
      <c r="E32" s="41">
        <f t="shared" si="0"/>
        <v>795</v>
      </c>
      <c r="F32" s="41">
        <f t="shared" si="1"/>
        <v>2385</v>
      </c>
      <c r="G32" s="61">
        <f t="shared" si="2"/>
        <v>2146</v>
      </c>
      <c r="H32" s="42">
        <f t="shared" si="3"/>
        <v>239</v>
      </c>
      <c r="I32" s="46">
        <v>37600</v>
      </c>
      <c r="J32" s="41">
        <f>ROUND(I32*J7,0)</f>
        <v>29289</v>
      </c>
      <c r="K32" s="41">
        <f>ROUND(I32*K7,0)</f>
        <v>27036</v>
      </c>
      <c r="L32" s="41">
        <f t="shared" si="4"/>
        <v>2253</v>
      </c>
      <c r="M32" s="41">
        <f t="shared" si="5"/>
        <v>6759</v>
      </c>
      <c r="N32" s="61">
        <f t="shared" si="6"/>
        <v>6083</v>
      </c>
      <c r="O32" s="44">
        <f t="shared" si="7"/>
        <v>676</v>
      </c>
      <c r="P32" s="71"/>
      <c r="Q32" s="71"/>
    </row>
    <row r="33" spans="2:17" ht="15">
      <c r="B33" s="47">
        <v>13660</v>
      </c>
      <c r="C33" s="41">
        <f>ROUND(B33*C7,0)</f>
        <v>10641</v>
      </c>
      <c r="D33" s="41">
        <f>ROUND(B33*D7,0)</f>
        <v>9822</v>
      </c>
      <c r="E33" s="41">
        <f t="shared" si="0"/>
        <v>819</v>
      </c>
      <c r="F33" s="41">
        <f t="shared" si="1"/>
        <v>2457</v>
      </c>
      <c r="G33" s="61">
        <f t="shared" si="2"/>
        <v>2211</v>
      </c>
      <c r="H33" s="42">
        <f t="shared" si="3"/>
        <v>246</v>
      </c>
      <c r="I33" s="46">
        <v>38570</v>
      </c>
      <c r="J33" s="41">
        <f>ROUND(I33*J7,0)</f>
        <v>30044</v>
      </c>
      <c r="K33" s="41">
        <f>ROUND(I33*K7,0)</f>
        <v>27733</v>
      </c>
      <c r="L33" s="41">
        <f t="shared" si="4"/>
        <v>2311</v>
      </c>
      <c r="M33" s="41">
        <f t="shared" si="5"/>
        <v>6933</v>
      </c>
      <c r="N33" s="61">
        <f t="shared" si="6"/>
        <v>6240</v>
      </c>
      <c r="O33" s="44">
        <f t="shared" si="7"/>
        <v>693</v>
      </c>
      <c r="P33" s="71"/>
      <c r="Q33" s="71"/>
    </row>
    <row r="34" spans="2:17" ht="15">
      <c r="B34" s="47">
        <v>14050</v>
      </c>
      <c r="C34" s="41">
        <f>ROUND(B34*C7,0)</f>
        <v>10944</v>
      </c>
      <c r="D34" s="41">
        <f>ROUND(B34*D7,0)</f>
        <v>10103</v>
      </c>
      <c r="E34" s="41">
        <f t="shared" si="0"/>
        <v>841</v>
      </c>
      <c r="F34" s="41">
        <f t="shared" si="1"/>
        <v>2523</v>
      </c>
      <c r="G34" s="61">
        <f t="shared" si="2"/>
        <v>2271</v>
      </c>
      <c r="H34" s="42">
        <f t="shared" si="3"/>
        <v>252</v>
      </c>
      <c r="I34" s="46">
        <v>39540</v>
      </c>
      <c r="J34" s="41">
        <f>ROUND(I34*J7,0)</f>
        <v>30800</v>
      </c>
      <c r="K34" s="41">
        <f>ROUND(I34*K7,0)</f>
        <v>28431</v>
      </c>
      <c r="L34" s="41">
        <f t="shared" si="4"/>
        <v>2369</v>
      </c>
      <c r="M34" s="41">
        <f t="shared" si="5"/>
        <v>7107</v>
      </c>
      <c r="N34" s="61">
        <f t="shared" si="6"/>
        <v>6396</v>
      </c>
      <c r="O34" s="44">
        <f t="shared" si="7"/>
        <v>711</v>
      </c>
      <c r="P34" s="71"/>
      <c r="Q34" s="71"/>
    </row>
    <row r="35" spans="2:17" ht="15">
      <c r="B35" s="47">
        <v>14440</v>
      </c>
      <c r="C35" s="41">
        <f>ROUND(B35*C7,0)</f>
        <v>11248</v>
      </c>
      <c r="D35" s="41">
        <f>ROUND(B35*D7,0)</f>
        <v>10383</v>
      </c>
      <c r="E35" s="41">
        <f t="shared" si="0"/>
        <v>865</v>
      </c>
      <c r="F35" s="41">
        <f t="shared" si="1"/>
        <v>2595</v>
      </c>
      <c r="G35" s="61">
        <f t="shared" si="2"/>
        <v>2335</v>
      </c>
      <c r="H35" s="42">
        <f t="shared" si="3"/>
        <v>260</v>
      </c>
      <c r="I35" s="46">
        <v>40510</v>
      </c>
      <c r="J35" s="41">
        <f>ROUND(I35*J7,0)</f>
        <v>31556</v>
      </c>
      <c r="K35" s="41">
        <f>ROUND(I35*K7,0)</f>
        <v>29128</v>
      </c>
      <c r="L35" s="41">
        <f t="shared" si="4"/>
        <v>2428</v>
      </c>
      <c r="M35" s="41">
        <f t="shared" si="5"/>
        <v>7284</v>
      </c>
      <c r="N35" s="61">
        <f t="shared" si="6"/>
        <v>6556</v>
      </c>
      <c r="O35" s="44">
        <f t="shared" si="7"/>
        <v>728</v>
      </c>
      <c r="P35" s="71"/>
      <c r="Q35" s="71"/>
    </row>
    <row r="36" spans="2:17" ht="15">
      <c r="B36" s="47">
        <v>14860</v>
      </c>
      <c r="C36" s="41">
        <f>ROUND(B36*C7,0)</f>
        <v>11575</v>
      </c>
      <c r="D36" s="41">
        <f>ROUND(B36*D7,0)</f>
        <v>10685</v>
      </c>
      <c r="E36" s="41">
        <f t="shared" si="0"/>
        <v>890</v>
      </c>
      <c r="F36" s="41">
        <f t="shared" si="1"/>
        <v>2670</v>
      </c>
      <c r="G36" s="61">
        <f t="shared" si="2"/>
        <v>2403</v>
      </c>
      <c r="H36" s="42">
        <f t="shared" si="3"/>
        <v>267</v>
      </c>
      <c r="I36" s="46">
        <v>41550</v>
      </c>
      <c r="J36" s="41">
        <f>ROUND(I36*J7,0)</f>
        <v>32366</v>
      </c>
      <c r="K36" s="41">
        <f>ROUND(I36*K7,0)</f>
        <v>29876</v>
      </c>
      <c r="L36" s="41">
        <f t="shared" si="4"/>
        <v>2490</v>
      </c>
      <c r="M36" s="41">
        <f t="shared" si="5"/>
        <v>7470</v>
      </c>
      <c r="N36" s="61">
        <f t="shared" si="6"/>
        <v>6723</v>
      </c>
      <c r="O36" s="44">
        <f t="shared" si="7"/>
        <v>747</v>
      </c>
      <c r="P36" s="71"/>
      <c r="Q36" s="71"/>
    </row>
    <row r="37" spans="2:17" ht="15">
      <c r="B37" s="47">
        <v>15280</v>
      </c>
      <c r="C37" s="41">
        <f>ROUND(B37*C7,0)</f>
        <v>11903</v>
      </c>
      <c r="D37" s="41">
        <f>ROUND(B37*D7,0)</f>
        <v>10987</v>
      </c>
      <c r="E37" s="41">
        <f t="shared" si="0"/>
        <v>916</v>
      </c>
      <c r="F37" s="41">
        <f t="shared" si="1"/>
        <v>2748</v>
      </c>
      <c r="G37" s="61">
        <f t="shared" si="2"/>
        <v>2473</v>
      </c>
      <c r="H37" s="42">
        <f t="shared" si="3"/>
        <v>275</v>
      </c>
      <c r="I37" s="46">
        <v>42590</v>
      </c>
      <c r="J37" s="41">
        <f>ROUND(I37*J7,0)</f>
        <v>33176</v>
      </c>
      <c r="K37" s="41">
        <f>ROUND(I37*K7,0)</f>
        <v>30624</v>
      </c>
      <c r="L37" s="41">
        <f t="shared" si="4"/>
        <v>2552</v>
      </c>
      <c r="M37" s="41">
        <f t="shared" si="5"/>
        <v>7656</v>
      </c>
      <c r="N37" s="61">
        <f t="shared" si="6"/>
        <v>6890</v>
      </c>
      <c r="O37" s="44">
        <f t="shared" si="7"/>
        <v>766</v>
      </c>
      <c r="P37" s="71"/>
      <c r="Q37" s="71"/>
    </row>
    <row r="38" spans="2:17" ht="15">
      <c r="B38" s="47">
        <v>15700</v>
      </c>
      <c r="C38" s="41">
        <f>ROUND(B38*C7,0)</f>
        <v>12230</v>
      </c>
      <c r="D38" s="41">
        <f>ROUND(B38*D7,0)</f>
        <v>11289</v>
      </c>
      <c r="E38" s="41">
        <f t="shared" si="0"/>
        <v>941</v>
      </c>
      <c r="F38" s="41">
        <f t="shared" si="1"/>
        <v>2823</v>
      </c>
      <c r="G38" s="61">
        <f t="shared" si="2"/>
        <v>2541</v>
      </c>
      <c r="H38" s="42">
        <f t="shared" si="3"/>
        <v>282</v>
      </c>
      <c r="I38" s="46">
        <v>43630</v>
      </c>
      <c r="J38" s="41">
        <f>ROUND(I38*J7,0)</f>
        <v>33986</v>
      </c>
      <c r="K38" s="41">
        <f>ROUND(I38*K7,0)</f>
        <v>31372</v>
      </c>
      <c r="L38" s="41">
        <f t="shared" si="4"/>
        <v>2614</v>
      </c>
      <c r="M38" s="41">
        <f t="shared" si="5"/>
        <v>7842</v>
      </c>
      <c r="N38" s="61">
        <f t="shared" si="6"/>
        <v>7058</v>
      </c>
      <c r="O38" s="44">
        <f t="shared" si="7"/>
        <v>784</v>
      </c>
      <c r="P38" s="71"/>
      <c r="Q38" s="71"/>
    </row>
    <row r="39" spans="2:17" ht="15">
      <c r="B39" s="47">
        <v>16150</v>
      </c>
      <c r="C39" s="41">
        <f>ROUND(B39*C7,0)</f>
        <v>12580</v>
      </c>
      <c r="D39" s="41">
        <f>ROUND(B39*D7,0)</f>
        <v>11612</v>
      </c>
      <c r="E39" s="41">
        <f t="shared" si="0"/>
        <v>968</v>
      </c>
      <c r="F39" s="41">
        <f t="shared" si="1"/>
        <v>2904</v>
      </c>
      <c r="G39" s="61">
        <f t="shared" si="2"/>
        <v>2614</v>
      </c>
      <c r="H39" s="42">
        <f t="shared" si="3"/>
        <v>290</v>
      </c>
      <c r="I39" s="46">
        <v>44740</v>
      </c>
      <c r="J39" s="41">
        <f>ROUND(I39*J7,0)</f>
        <v>34851</v>
      </c>
      <c r="K39" s="41">
        <f>ROUND(I39*K7,0)</f>
        <v>32170</v>
      </c>
      <c r="L39" s="41">
        <f t="shared" si="4"/>
        <v>2681</v>
      </c>
      <c r="M39" s="41">
        <f t="shared" si="5"/>
        <v>8043</v>
      </c>
      <c r="N39" s="61">
        <f t="shared" si="6"/>
        <v>7239</v>
      </c>
      <c r="O39" s="44">
        <f t="shared" si="7"/>
        <v>804</v>
      </c>
      <c r="P39" s="71"/>
      <c r="Q39" s="71"/>
    </row>
    <row r="40" spans="2:17" ht="15">
      <c r="B40" s="47">
        <v>16600</v>
      </c>
      <c r="C40" s="41">
        <f>ROUND(B40*C7,0)</f>
        <v>12931</v>
      </c>
      <c r="D40" s="41">
        <f>ROUND(B40*D7,0)</f>
        <v>11936</v>
      </c>
      <c r="E40" s="41">
        <f t="shared" si="0"/>
        <v>995</v>
      </c>
      <c r="F40" s="41">
        <f t="shared" si="1"/>
        <v>2985</v>
      </c>
      <c r="G40" s="61">
        <f t="shared" si="2"/>
        <v>2686</v>
      </c>
      <c r="H40" s="42">
        <f t="shared" si="3"/>
        <v>299</v>
      </c>
      <c r="I40" s="46">
        <v>45850</v>
      </c>
      <c r="J40" s="41">
        <f>ROUND(I40*J7,0)</f>
        <v>35715</v>
      </c>
      <c r="K40" s="41">
        <f>ROUND(I40*K7,0)</f>
        <v>32968</v>
      </c>
      <c r="L40" s="41">
        <f t="shared" si="4"/>
        <v>2747</v>
      </c>
      <c r="M40" s="41">
        <f t="shared" si="5"/>
        <v>8241</v>
      </c>
      <c r="N40" s="61">
        <f t="shared" si="6"/>
        <v>7417</v>
      </c>
      <c r="O40" s="44">
        <f t="shared" si="7"/>
        <v>824</v>
      </c>
      <c r="P40" s="71"/>
      <c r="Q40" s="71"/>
    </row>
    <row r="41" spans="2:17" ht="15">
      <c r="B41" s="47">
        <v>17050</v>
      </c>
      <c r="C41" s="41">
        <f>ROUND(B41*C7,0)</f>
        <v>13281</v>
      </c>
      <c r="D41" s="41">
        <f>ROUND(B41*D7,0)</f>
        <v>12260</v>
      </c>
      <c r="E41" s="41">
        <f t="shared" si="0"/>
        <v>1021</v>
      </c>
      <c r="F41" s="41">
        <f t="shared" si="1"/>
        <v>3063</v>
      </c>
      <c r="G41" s="61">
        <f t="shared" si="2"/>
        <v>2757</v>
      </c>
      <c r="H41" s="42">
        <f t="shared" si="3"/>
        <v>306</v>
      </c>
      <c r="I41" s="46">
        <v>46960</v>
      </c>
      <c r="J41" s="41">
        <f>ROUND(I41*J7,0)</f>
        <v>36580</v>
      </c>
      <c r="K41" s="41">
        <f>ROUND(I41*K7,0)</f>
        <v>33766</v>
      </c>
      <c r="L41" s="41">
        <f t="shared" si="4"/>
        <v>2814</v>
      </c>
      <c r="M41" s="41">
        <f t="shared" si="5"/>
        <v>8442</v>
      </c>
      <c r="N41" s="61">
        <f t="shared" si="6"/>
        <v>7598</v>
      </c>
      <c r="O41" s="44">
        <f t="shared" si="7"/>
        <v>844</v>
      </c>
      <c r="P41" s="71"/>
      <c r="Q41" s="71"/>
    </row>
    <row r="42" spans="2:17" ht="15">
      <c r="B42" s="47">
        <v>17540</v>
      </c>
      <c r="C42" s="41">
        <f>ROUND(B42*C7,0)</f>
        <v>13663</v>
      </c>
      <c r="D42" s="41">
        <f>ROUND(B42*D7,0)</f>
        <v>12612</v>
      </c>
      <c r="E42" s="41">
        <f t="shared" si="0"/>
        <v>1051</v>
      </c>
      <c r="F42" s="41">
        <f t="shared" si="1"/>
        <v>3153</v>
      </c>
      <c r="G42" s="61">
        <f t="shared" si="2"/>
        <v>2838</v>
      </c>
      <c r="H42" s="42">
        <f t="shared" si="3"/>
        <v>315</v>
      </c>
      <c r="I42" s="46">
        <v>48160</v>
      </c>
      <c r="J42" s="41">
        <f>ROUND(I42*J7,0)</f>
        <v>37515</v>
      </c>
      <c r="K42" s="41">
        <f>ROUND(I42*K7,0)</f>
        <v>34629</v>
      </c>
      <c r="L42" s="41">
        <f t="shared" si="4"/>
        <v>2886</v>
      </c>
      <c r="M42" s="41">
        <f t="shared" si="5"/>
        <v>8658</v>
      </c>
      <c r="N42" s="61">
        <f t="shared" si="6"/>
        <v>7792</v>
      </c>
      <c r="O42" s="44">
        <f t="shared" si="7"/>
        <v>866</v>
      </c>
      <c r="P42" s="71"/>
      <c r="Q42" s="71"/>
    </row>
    <row r="43" spans="2:17" ht="15">
      <c r="B43" s="47">
        <v>18030</v>
      </c>
      <c r="C43" s="41">
        <f>ROUND(B43*C7,0)</f>
        <v>14045</v>
      </c>
      <c r="D43" s="41">
        <f>ROUND(B43*D7,0)</f>
        <v>12964</v>
      </c>
      <c r="E43" s="41">
        <f t="shared" si="0"/>
        <v>1081</v>
      </c>
      <c r="F43" s="41">
        <f t="shared" si="1"/>
        <v>3243</v>
      </c>
      <c r="G43" s="61">
        <f t="shared" si="2"/>
        <v>2919</v>
      </c>
      <c r="H43" s="42">
        <f t="shared" si="3"/>
        <v>324</v>
      </c>
      <c r="I43" s="46">
        <v>49360</v>
      </c>
      <c r="J43" s="41">
        <f>ROUND(I43*J7,0)</f>
        <v>38449</v>
      </c>
      <c r="K43" s="41">
        <f>ROUND(I43*K7,0)</f>
        <v>35492</v>
      </c>
      <c r="L43" s="41">
        <f t="shared" si="4"/>
        <v>2957</v>
      </c>
      <c r="M43" s="41">
        <f t="shared" si="5"/>
        <v>8871</v>
      </c>
      <c r="N43" s="61">
        <f t="shared" si="6"/>
        <v>7984</v>
      </c>
      <c r="O43" s="44">
        <f t="shared" si="7"/>
        <v>887</v>
      </c>
      <c r="P43" s="71"/>
      <c r="Q43" s="71"/>
    </row>
    <row r="44" spans="2:17" ht="15">
      <c r="B44" s="47">
        <v>18520</v>
      </c>
      <c r="C44" s="41">
        <f>ROUND(B44*C7,0)</f>
        <v>14426</v>
      </c>
      <c r="D44" s="41">
        <f>ROUND(B44*D7,0)</f>
        <v>13317</v>
      </c>
      <c r="E44" s="41">
        <f t="shared" si="0"/>
        <v>1109</v>
      </c>
      <c r="F44" s="41">
        <f t="shared" si="1"/>
        <v>3327</v>
      </c>
      <c r="G44" s="61">
        <f t="shared" si="2"/>
        <v>2994</v>
      </c>
      <c r="H44" s="42">
        <f t="shared" si="3"/>
        <v>333</v>
      </c>
      <c r="I44" s="46">
        <v>50560</v>
      </c>
      <c r="J44" s="41">
        <f>ROUND(I44*J7,0)</f>
        <v>39384</v>
      </c>
      <c r="K44" s="41">
        <f>ROUND(I44*K7,0)</f>
        <v>36355</v>
      </c>
      <c r="L44" s="41">
        <f t="shared" si="4"/>
        <v>3029</v>
      </c>
      <c r="M44" s="41">
        <f t="shared" si="5"/>
        <v>9087</v>
      </c>
      <c r="N44" s="61">
        <f t="shared" si="6"/>
        <v>8178</v>
      </c>
      <c r="O44" s="44">
        <f t="shared" si="7"/>
        <v>909</v>
      </c>
      <c r="P44" s="71"/>
      <c r="Q44" s="71"/>
    </row>
    <row r="45" spans="2:17" ht="15">
      <c r="B45" s="47">
        <v>19050</v>
      </c>
      <c r="C45" s="41">
        <f>ROUND(B45*C7,0)</f>
        <v>14839</v>
      </c>
      <c r="D45" s="41">
        <f>ROUND(B45*D7,0)</f>
        <v>13698</v>
      </c>
      <c r="E45" s="41">
        <f t="shared" si="0"/>
        <v>1141</v>
      </c>
      <c r="F45" s="41">
        <f t="shared" si="1"/>
        <v>3423</v>
      </c>
      <c r="G45" s="61">
        <f t="shared" si="2"/>
        <v>3081</v>
      </c>
      <c r="H45" s="42">
        <f t="shared" si="3"/>
        <v>342</v>
      </c>
      <c r="I45" s="46">
        <v>51760</v>
      </c>
      <c r="J45" s="41">
        <f>ROUND(I45*J7,0)</f>
        <v>40319</v>
      </c>
      <c r="K45" s="41">
        <f>ROUND(I45*K7,0)</f>
        <v>37218</v>
      </c>
      <c r="L45" s="41">
        <f t="shared" si="4"/>
        <v>3101</v>
      </c>
      <c r="M45" s="41">
        <f t="shared" si="5"/>
        <v>9303</v>
      </c>
      <c r="N45" s="61">
        <f t="shared" si="6"/>
        <v>8373</v>
      </c>
      <c r="O45" s="44">
        <f t="shared" si="7"/>
        <v>930</v>
      </c>
      <c r="P45" s="71"/>
      <c r="Q45" s="71"/>
    </row>
    <row r="46" spans="2:17" ht="15.75" thickBot="1">
      <c r="B46" s="56">
        <v>19580</v>
      </c>
      <c r="C46" s="57">
        <f>ROUND(B46*C7,0)</f>
        <v>15252</v>
      </c>
      <c r="D46" s="57">
        <f>ROUND(B46*D7,0)</f>
        <v>14079</v>
      </c>
      <c r="E46" s="57">
        <f t="shared" si="0"/>
        <v>1173</v>
      </c>
      <c r="F46" s="57">
        <f t="shared" si="1"/>
        <v>3519</v>
      </c>
      <c r="G46" s="61">
        <f t="shared" si="2"/>
        <v>3167</v>
      </c>
      <c r="H46" s="58">
        <f t="shared" si="3"/>
        <v>352</v>
      </c>
      <c r="I46" s="59">
        <v>53060</v>
      </c>
      <c r="J46" s="57">
        <f>ROUND(I46*J7,0)</f>
        <v>41332</v>
      </c>
      <c r="K46" s="57">
        <f>ROUND(I46*K7,0)</f>
        <v>38152</v>
      </c>
      <c r="L46" s="57">
        <f t="shared" si="4"/>
        <v>3180</v>
      </c>
      <c r="M46" s="57">
        <f t="shared" si="5"/>
        <v>9540</v>
      </c>
      <c r="N46" s="61">
        <f t="shared" si="6"/>
        <v>8586</v>
      </c>
      <c r="O46" s="60">
        <f t="shared" si="7"/>
        <v>954</v>
      </c>
      <c r="P46" s="71"/>
      <c r="Q46" s="71"/>
    </row>
    <row r="47" spans="2:17" ht="16.5" thickBot="1">
      <c r="B47" s="130" t="s">
        <v>46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P47" s="71"/>
      <c r="Q47" s="71"/>
    </row>
    <row r="48" spans="2:17" ht="18.75" thickBot="1">
      <c r="B48" s="112" t="s">
        <v>40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71"/>
      <c r="Q48" s="71"/>
    </row>
    <row r="49" s="69" customFormat="1" ht="15.75" thickTop="1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</sheetData>
  <sheetProtection password="C293" sheet="1" objects="1" scenarios="1" selectLockedCells="1"/>
  <mergeCells count="17">
    <mergeCell ref="B2:O2"/>
    <mergeCell ref="K5:L5"/>
    <mergeCell ref="E5:F5"/>
    <mergeCell ref="E3:H3"/>
    <mergeCell ref="B3:D3"/>
    <mergeCell ref="B47:O47"/>
    <mergeCell ref="K3:O3"/>
    <mergeCell ref="E4:F4"/>
    <mergeCell ref="M4:O4"/>
    <mergeCell ref="I5:J5"/>
    <mergeCell ref="I3:J3"/>
    <mergeCell ref="B4:D4"/>
    <mergeCell ref="B48:O48"/>
    <mergeCell ref="B6:B7"/>
    <mergeCell ref="I6:I7"/>
    <mergeCell ref="B5:D5"/>
    <mergeCell ref="H4:I4"/>
  </mergeCells>
  <printOptions/>
  <pageMargins left="0.43" right="0.15" top="0.51" bottom="0.354330708661417" header="0.31496062992126" footer="0.31496062992126"/>
  <pageSetup horizontalDpi="120" verticalDpi="120" orientation="portrait" paperSize="9" r:id="rId2"/>
  <ignoredErrors>
    <ignoredError sqref="D9" formula="1"/>
    <ignoredError sqref="K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cr</cp:lastModifiedBy>
  <cp:lastPrinted>2014-09-30T06:51:01Z</cp:lastPrinted>
  <dcterms:created xsi:type="dcterms:W3CDTF">2011-12-15T05:56:17Z</dcterms:created>
  <dcterms:modified xsi:type="dcterms:W3CDTF">2014-09-30T06:52:18Z</dcterms:modified>
  <cp:category/>
  <cp:version/>
  <cp:contentType/>
  <cp:contentStatus/>
</cp:coreProperties>
</file>